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isk register" sheetId="2" state="visible" r:id="rId4"/>
    <sheet name="Heat map" sheetId="3" state="visible" r:id="rId5"/>
    <sheet name="Setting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<sst xmlns="http://schemas.openxmlformats.org/spreadsheetml/2006/main" count="101" uniqueCount="94">
  <si>
    <t xml:space="preserve">Supplier risk register with heat map</t>
  </si>
  <si>
    <t xml:space="preserve">Free template by EvaluationsHub · evaluationshub.com</t>
  </si>
  <si>
    <t xml:space="preserve">What it is</t>
  </si>
  <si>
    <t xml:space="preserve">One register for supplier risks across financial, operational, quality, geopolitical, cyber, ESG and compliance areas, with inherent and residual scores, owners, mitigation and review dates.</t>
  </si>
  <si>
    <t xml:space="preserve">Lifecycle stage</t>
  </si>
  <si>
    <t xml:space="preserve">Risk management</t>
  </si>
  <si>
    <t xml:space="preserve">How to use it</t>
  </si>
  <si>
    <t xml:space="preserve">Step 1</t>
  </si>
  <si>
    <t xml:space="preserve">On the Risk register sheet, add one row per risk. Score likelihood and impact from 1 to 5 before and after mitigation.</t>
  </si>
  <si>
    <t xml:space="preserve">Step 2</t>
  </si>
  <si>
    <t xml:space="preserve">The score, rating, next review date and overdue flag are calculated. Review intervals are set on the Settings sheet.</t>
  </si>
  <si>
    <t xml:space="preserve">Step 3</t>
  </si>
  <si>
    <t xml:space="preserve">The Heat map sheet counts risks by likelihood and impact, so you can see where exposure sits.</t>
  </si>
  <si>
    <t xml:space="preserve">Step 4</t>
  </si>
  <si>
    <t xml:space="preserve">Review Critical and High risks with the supplier owner at every business review.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</si>
  <si>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</si>
  <si>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</si>
  <si>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</si>
  <si>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</si>
  <si>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</si>
  <si>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</si>
  <si>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</si>
  <si>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Assumption</t>
  </si>
  <si>
    <t xml:space="preserve">Ratings use likelihood x impact on a 5 x 5 grid: 1 to 4 Low, 5 to 9 Medium, 10 to 16 High, 20 and above Critical. Bands and review intervals are examples you can change on the Settings sheet.</t>
  </si>
  <si>
    <t xml:space="preserve">Run this in EvaluationsHub</t>
  </si>
  <si>
    <t xml:space="preserve">Open this template in a free sandbox: https://evaluationshub.co/?utm_source=evaluationshub.com&amp;utm_medium=template-xlsx&amp;utm_campaign=supplier-risk-register#/signup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</si>
  <si>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</si>
  <si>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</si>
  <si>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risk register</t>
  </si>
  <si>
    <t xml:space="preserve">Row 5 is an example. Grey columns are calculated.</t>
  </si>
  <si>
    <t xml:space="preserve">Risk ID</t>
  </si>
  <si>
    <t xml:space="preserve">Supplier</t>
  </si>
  <si>
    <t xml:space="preserve">Category</t>
  </si>
  <si>
    <t xml:space="preserve">Risk type</t>
  </si>
  <si>
    <t xml:space="preserve">Description</t>
  </si>
  <si>
    <t xml:space="preserve">Likelihood (1-5)</t>
  </si>
  <si>
    <t xml:space="preserve">Impact (1-5)</t>
  </si>
  <si>
    <t xml:space="preserve">Inherent score</t>
  </si>
  <si>
    <t xml:space="preserve">Inherent rating</t>
  </si>
  <si>
    <t xml:space="preserve">Mitigation</t>
  </si>
  <si>
    <t xml:space="preserve">Owner</t>
  </si>
  <si>
    <t xml:space="preserve">Mitigation status</t>
  </si>
  <si>
    <t xml:space="preserve">Residual likelihood</t>
  </si>
  <si>
    <t xml:space="preserve">Residual impact</t>
  </si>
  <si>
    <t xml:space="preserve">Residual score</t>
  </si>
  <si>
    <t xml:space="preserve">Residual rating</t>
  </si>
  <si>
    <t xml:space="preserve">Last review</t>
  </si>
  <si>
    <t xml:space="preserve">Next review due</t>
  </si>
  <si>
    <t xml:space="preserve">Overdue?</t>
  </si>
  <si>
    <t xml:space="preserve">RSK-001</t>
  </si>
  <si>
    <t xml:space="preserve">Brianza Plastics</t>
  </si>
  <si>
    <t xml:space="preserve">Direct materials</t>
  </si>
  <si>
    <t xml:space="preserve">Single or concentrated source</t>
  </si>
  <si>
    <t xml:space="preserve">Only qualified source for sensor housings; tool held at supplier site.</t>
  </si>
  <si>
    <t xml:space="preserve">Qualify second source; move tool ownership into contract; hold 4 weeks safety stock.</t>
  </si>
  <si>
    <t xml:space="preserve">Category manager</t>
  </si>
  <si>
    <t xml:space="preserve">In progress</t>
  </si>
  <si>
    <t xml:space="preserve">Risk heat map</t>
  </si>
  <si>
    <t xml:space="preserve">Number of risks by likelihood and impact. Choose inherent or residual in B3.</t>
  </si>
  <si>
    <t xml:space="preserve">Show</t>
  </si>
  <si>
    <t xml:space="preserve">Residual</t>
  </si>
  <si>
    <t xml:space="preserve">Likelihood \ Impact</t>
  </si>
  <si>
    <t xml:space="preserve">Rating</t>
  </si>
  <si>
    <t xml:space="preserve">Inherent</t>
  </si>
  <si>
    <t xml:space="preserve">Critical</t>
  </si>
  <si>
    <t xml:space="preserve">High</t>
  </si>
  <si>
    <t xml:space="preserve">Medium</t>
  </si>
  <si>
    <t xml:space="preserve">Low</t>
  </si>
  <si>
    <t xml:space="preserve">Overdue reviews</t>
  </si>
  <si>
    <t xml:space="preserve">Settings</t>
  </si>
  <si>
    <t xml:space="preserve">Yellow cells are editable.</t>
  </si>
  <si>
    <t xml:space="preserve">From score</t>
  </si>
  <si>
    <t xml:space="preserve">Review every (days)</t>
  </si>
  <si>
    <t xml:space="preserve">Risk types</t>
  </si>
  <si>
    <t xml:space="preserve">Financial</t>
  </si>
  <si>
    <t xml:space="preserve">Supply continuity</t>
  </si>
  <si>
    <t xml:space="preserve">Quality</t>
  </si>
  <si>
    <t xml:space="preserve">Geopolitical and trade</t>
  </si>
  <si>
    <t xml:space="preserve">Cyber and data</t>
  </si>
  <si>
    <t xml:space="preserve">ESG and human rights</t>
  </si>
  <si>
    <t xml:space="preserve">Compliance and legal</t>
  </si>
  <si>
    <t xml:space="preserve">Scale</t>
  </si>
  <si>
    <t xml:space="preserve">Likelihood</t>
  </si>
  <si>
    <t xml:space="preserve">Impact</t>
  </si>
  <si>
    <t xml:space="preserve">Rare: not expected in 3 years</t>
  </si>
  <si>
    <t xml:space="preserve">Minor: no customer effect, under EUR 10k</t>
  </si>
  <si>
    <t xml:space="preserve">Unlikely: could happen in 3 years</t>
  </si>
  <si>
    <t xml:space="preserve">Moderate: short delay, under EUR 100k</t>
  </si>
  <si>
    <t xml:space="preserve">Possible: could happen this year</t>
  </si>
  <si>
    <t xml:space="preserve">Significant: line stoppage or customer complaint</t>
  </si>
  <si>
    <t xml:space="preserve">Likely: expected this year</t>
  </si>
  <si>
    <t xml:space="preserve">Major: lost customer orders or regulatory finding</t>
  </si>
  <si>
    <t xml:space="preserve">Almost certain: already happening</t>
  </si>
  <si>
    <t xml:space="preserve">Severe: production stop, recall or legal action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</si>
</sst>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4B8"/>
        <bgColor rgb="FFFEF0C7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  <fill>
      <patternFill patternType="solid">
        <fgColor rgb="FFFFF8E1"/>
        <bgColor rgb="FFFEF0C7"/>
      </patternFill>
    </fill>
    <fill>
      <patternFill patternType="solid">
        <fgColor rgb="FFFEF0C7"/>
        <bgColor rgb="FFFFF4B8"/>
      </patternFill>
    </fill>
    <fill>
      <patternFill patternType="solid">
        <fgColor rgb="FFFDE2E1"/>
        <bgColor rgb="FFFEF0C7"/>
      </patternFill>
    </fill>
    <fill>
      <patternFill patternType="solid">
        <fgColor rgb="FFE3F2E8"/>
        <bgColor rgb="FFF2F4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DE2E1"/>
        </patternFill>
      </fill>
    </dxf>
    <dxf>
      <fill>
        <patternFill>
          <bgColor rgb="FFFEF0C7"/>
        </patternFill>
      </fill>
    </dxf>
    <dxf>
      <fill>
        <patternFill>
          <bgColor rgb="FFFFF8E1"/>
        </patternFill>
      </fill>
    </dxf>
    <dxf>
      <fill>
        <patternFill>
          <bgColor rgb="FFE3F2E8"/>
        </patternFill>
      </fill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EF0C7"/>
      <rgbColor rgb="FF808080"/>
      <rgbColor rgb="FF9999FF"/>
      <rgbColor rgb="FF993366"/>
      <rgbColor rgb="FFFFF8E1"/>
      <rgbColor rgb="FFE3F2E8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F"/>
      <rgbColor rgb="FFF2F4F7"/>
      <rgbColor rgb="FFFFF4B8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supplier-risk-regist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supplier-risk-register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44"/>
    <col collapsed="false" customWidth="true" hidden="false" outlineLevel="0" max="6" min="6" style="0" width="11"/>
    <col collapsed="false" customWidth="true" hidden="false" outlineLevel="0" max="8" min="7" style="0" width="10"/>
    <col collapsed="false" customWidth="true" hidden="false" outlineLevel="0" max="9" min="9" style="0" width="11"/>
    <col collapsed="false" customWidth="true" hidden="false" outlineLevel="0" max="10" min="10" style="0" width="44"/>
    <col collapsed="false" customWidth="true" hidden="false" outlineLevel="0" max="11" min="11" style="0" width="18"/>
    <col collapsed="false" customWidth="true" hidden="false" outlineLevel="0" max="12" min="12" style="0" width="15"/>
    <col collapsed="false" customWidth="true" hidden="false" outlineLevel="0" max="14" min="13" style="0" width="11"/>
    <col collapsed="false" customWidth="true" hidden="false" outlineLevel="0" max="15" min="15" style="0" width="10"/>
    <col collapsed="false" customWidth="true" hidden="false" outlineLevel="0" max="16" min="16" style="0" width="11"/>
    <col collapsed="false" customWidth="true" hidden="false" outlineLevel="0" max="17" min="17" style="0" width="12"/>
    <col collapsed="false" customWidth="true" hidden="false" outlineLevel="0" max="18" min="18" style="0" width="13"/>
    <col collapsed="false" customWidth="true" hidden="false" outlineLevel="0" max="19" min="19" style="0" width="10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23.85" hidden="false" customHeight="false" outlineLevel="0" collapsed="false">
      <c r="A4" s="11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11" t="s">
        <v>43</v>
      </c>
      <c r="O4" s="11" t="s">
        <v>44</v>
      </c>
      <c r="P4" s="11" t="s">
        <v>45</v>
      </c>
      <c r="Q4" s="11" t="s">
        <v>46</v>
      </c>
      <c r="R4" s="11" t="s">
        <v>47</v>
      </c>
      <c r="S4" s="11" t="s">
        <v>48</v>
      </c>
    </row>
    <row r="5" customFormat="false" ht="23.85" hidden="false" customHeight="false" outlineLevel="0" collapsed="false">
      <c r="A5" s="12" t="s">
        <v>49</v>
      </c>
      <c r="B5" s="12" t="s">
        <v>50</v>
      </c>
      <c r="C5" s="12" t="s">
        <v>51</v>
      </c>
      <c r="D5" s="12" t="s">
        <v>52</v>
      </c>
      <c r="E5" s="12" t="s">
        <v>53</v>
      </c>
      <c r="F5" s="12" t="n">
        <v>4</v>
      </c>
      <c r="G5" s="12" t="n">
        <v>5</v>
      </c>
      <c r="H5" s="13" t="n">
        <f aca="false">IF(COUNT(F5:G5)&lt;2,"",F5*G5)</f>
        <v>20</v>
      </c>
      <c r="I5" s="14" t="str">
        <f aca="false">IF(H5="","",INDEX(Settings!$B$5:$B$8,MATCH(H5,Settings!$A$5:$A$8,1)))</f>
        <v>Critical</v>
      </c>
      <c r="J5" s="12" t="s">
        <v>54</v>
      </c>
      <c r="K5" s="12" t="s">
        <v>55</v>
      </c>
      <c r="L5" s="12" t="s">
        <v>56</v>
      </c>
      <c r="M5" s="12" t="n">
        <v>3</v>
      </c>
      <c r="N5" s="12" t="n">
        <v>4</v>
      </c>
      <c r="O5" s="13" t="n">
        <f aca="false">IF(COUNT(M5:N5)&lt;2,"",M5*N5)</f>
        <v>12</v>
      </c>
      <c r="P5" s="14" t="str">
        <f aca="false">IF(O5="","",INDEX(Settings!$B$5:$B$8,MATCH(O5,Settings!$A$5:$A$8,1)))</f>
        <v>High</v>
      </c>
      <c r="Q5" s="15" t="n">
        <v>46310</v>
      </c>
      <c r="R5" s="16" t="n">
        <f aca="false">IF(OR(Q5="",AND(P5="",I5="")),"",Q5+INDEX(Settings!$C$5:$C$8,MATCH(IF(O5="",H5,O5),Settings!$A$5:$A$8,1)))</f>
        <v>46400</v>
      </c>
      <c r="S5" s="14" t="str">
        <f aca="true">IF(R5="","",IF(R5&lt;TODAY(),"Overdue",""))</f>
        <v/>
      </c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  <c r="H6" s="13" t="str">
        <f aca="false">IF(COUNT(F6:G6)&lt;2,"",F6*G6)</f>
        <v/>
      </c>
      <c r="I6" s="14" t="str">
        <f aca="false">IF(H6="","",INDEX(Settings!$B$5:$B$8,MATCH(H6,Settings!$A$5:$A$8,1)))</f>
        <v/>
      </c>
      <c r="J6" s="6"/>
      <c r="K6" s="6"/>
      <c r="L6" s="6"/>
      <c r="M6" s="6"/>
      <c r="N6" s="6"/>
      <c r="O6" s="13" t="str">
        <f aca="false">IF(COUNT(M6:N6)&lt;2,"",M6*N6)</f>
        <v/>
      </c>
      <c r="P6" s="14" t="str">
        <f aca="false">IF(O6="","",INDEX(Settings!$B$5:$B$8,MATCH(O6,Settings!$A$5:$A$8,1)))</f>
        <v/>
      </c>
      <c r="Q6" s="17"/>
      <c r="R6" s="16" t="str">
        <f aca="false">IF(OR(Q6="",AND(P6="",I6="")),"",Q6+INDEX(Settings!$C$5:$C$8,MATCH(IF(O6="",H6,O6),Settings!$A$5:$A$8,1)))</f>
        <v/>
      </c>
      <c r="S6" s="14" t="str">
        <f aca="true">IF(R6="","",IF(R6&lt;TODAY(),"Overdue",""))</f>
        <v/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13" t="str">
        <f aca="false">IF(COUNT(F7:G7)&lt;2,"",F7*G7)</f>
        <v/>
      </c>
      <c r="I7" s="14" t="str">
        <f aca="false">IF(H7="","",INDEX(Settings!$B$5:$B$8,MATCH(H7,Settings!$A$5:$A$8,1)))</f>
        <v/>
      </c>
      <c r="J7" s="6"/>
      <c r="K7" s="6"/>
      <c r="L7" s="6"/>
      <c r="M7" s="6"/>
      <c r="N7" s="6"/>
      <c r="O7" s="13" t="str">
        <f aca="false">IF(COUNT(M7:N7)&lt;2,"",M7*N7)</f>
        <v/>
      </c>
      <c r="P7" s="14" t="str">
        <f aca="false">IF(O7="","",INDEX(Settings!$B$5:$B$8,MATCH(O7,Settings!$A$5:$A$8,1)))</f>
        <v/>
      </c>
      <c r="Q7" s="17"/>
      <c r="R7" s="16" t="str">
        <f aca="false">IF(OR(Q7="",AND(P7="",I7="")),"",Q7+INDEX(Settings!$C$5:$C$8,MATCH(IF(O7="",H7,O7),Settings!$A$5:$A$8,1)))</f>
        <v/>
      </c>
      <c r="S7" s="14" t="str">
        <f aca="true">IF(R7="","",IF(R7&lt;TODAY(),"Overdue",""))</f>
        <v/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13" t="str">
        <f aca="false">IF(COUNT(F8:G8)&lt;2,"",F8*G8)</f>
        <v/>
      </c>
      <c r="I8" s="14" t="str">
        <f aca="false">IF(H8="","",INDEX(Settings!$B$5:$B$8,MATCH(H8,Settings!$A$5:$A$8,1)))</f>
        <v/>
      </c>
      <c r="J8" s="6"/>
      <c r="K8" s="6"/>
      <c r="L8" s="6"/>
      <c r="M8" s="6"/>
      <c r="N8" s="6"/>
      <c r="O8" s="13" t="str">
        <f aca="false">IF(COUNT(M8:N8)&lt;2,"",M8*N8)</f>
        <v/>
      </c>
      <c r="P8" s="14" t="str">
        <f aca="false">IF(O8="","",INDEX(Settings!$B$5:$B$8,MATCH(O8,Settings!$A$5:$A$8,1)))</f>
        <v/>
      </c>
      <c r="Q8" s="17"/>
      <c r="R8" s="16" t="str">
        <f aca="false">IF(OR(Q8="",AND(P8="",I8="")),"",Q8+INDEX(Settings!$C$5:$C$8,MATCH(IF(O8="",H8,O8),Settings!$A$5:$A$8,1)))</f>
        <v/>
      </c>
      <c r="S8" s="14" t="str">
        <f aca="true">IF(R8="","",IF(R8&lt;TODAY(),"Overdue",""))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13" t="str">
        <f aca="false">IF(COUNT(F9:G9)&lt;2,"",F9*G9)</f>
        <v/>
      </c>
      <c r="I9" s="14" t="str">
        <f aca="false">IF(H9="","",INDEX(Settings!$B$5:$B$8,MATCH(H9,Settings!$A$5:$A$8,1)))</f>
        <v/>
      </c>
      <c r="J9" s="6"/>
      <c r="K9" s="6"/>
      <c r="L9" s="6"/>
      <c r="M9" s="6"/>
      <c r="N9" s="6"/>
      <c r="O9" s="13" t="str">
        <f aca="false">IF(COUNT(M9:N9)&lt;2,"",M9*N9)</f>
        <v/>
      </c>
      <c r="P9" s="14" t="str">
        <f aca="false">IF(O9="","",INDEX(Settings!$B$5:$B$8,MATCH(O9,Settings!$A$5:$A$8,1)))</f>
        <v/>
      </c>
      <c r="Q9" s="17"/>
      <c r="R9" s="16" t="str">
        <f aca="false">IF(OR(Q9="",AND(P9="",I9="")),"",Q9+INDEX(Settings!$C$5:$C$8,MATCH(IF(O9="",H9,O9),Settings!$A$5:$A$8,1)))</f>
        <v/>
      </c>
      <c r="S9" s="14" t="str">
        <f aca="true">IF(R9="","",IF(R9&lt;TODAY(),"Overdue",""))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13" t="str">
        <f aca="false">IF(COUNT(F10:G10)&lt;2,"",F10*G10)</f>
        <v/>
      </c>
      <c r="I10" s="14" t="str">
        <f aca="false">IF(H10="","",INDEX(Settings!$B$5:$B$8,MATCH(H10,Settings!$A$5:$A$8,1)))</f>
        <v/>
      </c>
      <c r="J10" s="6"/>
      <c r="K10" s="6"/>
      <c r="L10" s="6"/>
      <c r="M10" s="6"/>
      <c r="N10" s="6"/>
      <c r="O10" s="13" t="str">
        <f aca="false">IF(COUNT(M10:N10)&lt;2,"",M10*N10)</f>
        <v/>
      </c>
      <c r="P10" s="14" t="str">
        <f aca="false">IF(O10="","",INDEX(Settings!$B$5:$B$8,MATCH(O10,Settings!$A$5:$A$8,1)))</f>
        <v/>
      </c>
      <c r="Q10" s="17"/>
      <c r="R10" s="16" t="str">
        <f aca="false">IF(OR(Q10="",AND(P10="",I10="")),"",Q10+INDEX(Settings!$C$5:$C$8,MATCH(IF(O10="",H10,O10),Settings!$A$5:$A$8,1)))</f>
        <v/>
      </c>
      <c r="S10" s="14" t="str">
        <f aca="true">IF(R10="","",IF(R10&lt;TODAY(),"Overdue",""))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13" t="str">
        <f aca="false">IF(COUNT(F11:G11)&lt;2,"",F11*G11)</f>
        <v/>
      </c>
      <c r="I11" s="14" t="str">
        <f aca="false">IF(H11="","",INDEX(Settings!$B$5:$B$8,MATCH(H11,Settings!$A$5:$A$8,1)))</f>
        <v/>
      </c>
      <c r="J11" s="6"/>
      <c r="K11" s="6"/>
      <c r="L11" s="6"/>
      <c r="M11" s="6"/>
      <c r="N11" s="6"/>
      <c r="O11" s="13" t="str">
        <f aca="false">IF(COUNT(M11:N11)&lt;2,"",M11*N11)</f>
        <v/>
      </c>
      <c r="P11" s="14" t="str">
        <f aca="false">IF(O11="","",INDEX(Settings!$B$5:$B$8,MATCH(O11,Settings!$A$5:$A$8,1)))</f>
        <v/>
      </c>
      <c r="Q11" s="17"/>
      <c r="R11" s="16" t="str">
        <f aca="false">IF(OR(Q11="",AND(P11="",I11="")),"",Q11+INDEX(Settings!$C$5:$C$8,MATCH(IF(O11="",H11,O11),Settings!$A$5:$A$8,1)))</f>
        <v/>
      </c>
      <c r="S11" s="14" t="str">
        <f aca="true">IF(R11="","",IF(R11&lt;TODAY(),"Overdue",""))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13" t="str">
        <f aca="false">IF(COUNT(F12:G12)&lt;2,"",F12*G12)</f>
        <v/>
      </c>
      <c r="I12" s="14" t="str">
        <f aca="false">IF(H12="","",INDEX(Settings!$B$5:$B$8,MATCH(H12,Settings!$A$5:$A$8,1)))</f>
        <v/>
      </c>
      <c r="J12" s="6"/>
      <c r="K12" s="6"/>
      <c r="L12" s="6"/>
      <c r="M12" s="6"/>
      <c r="N12" s="6"/>
      <c r="O12" s="13" t="str">
        <f aca="false">IF(COUNT(M12:N12)&lt;2,"",M12*N12)</f>
        <v/>
      </c>
      <c r="P12" s="14" t="str">
        <f aca="false">IF(O12="","",INDEX(Settings!$B$5:$B$8,MATCH(O12,Settings!$A$5:$A$8,1)))</f>
        <v/>
      </c>
      <c r="Q12" s="17"/>
      <c r="R12" s="16" t="str">
        <f aca="false">IF(OR(Q12="",AND(P12="",I12="")),"",Q12+INDEX(Settings!$C$5:$C$8,MATCH(IF(O12="",H12,O12),Settings!$A$5:$A$8,1)))</f>
        <v/>
      </c>
      <c r="S12" s="14" t="str">
        <f aca="true">IF(R12="","",IF(R12&lt;TODAY(),"Overdue",""))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13" t="str">
        <f aca="false">IF(COUNT(F13:G13)&lt;2,"",F13*G13)</f>
        <v/>
      </c>
      <c r="I13" s="14" t="str">
        <f aca="false">IF(H13="","",INDEX(Settings!$B$5:$B$8,MATCH(H13,Settings!$A$5:$A$8,1)))</f>
        <v/>
      </c>
      <c r="J13" s="6"/>
      <c r="K13" s="6"/>
      <c r="L13" s="6"/>
      <c r="M13" s="6"/>
      <c r="N13" s="6"/>
      <c r="O13" s="13" t="str">
        <f aca="false">IF(COUNT(M13:N13)&lt;2,"",M13*N13)</f>
        <v/>
      </c>
      <c r="P13" s="14" t="str">
        <f aca="false">IF(O13="","",INDEX(Settings!$B$5:$B$8,MATCH(O13,Settings!$A$5:$A$8,1)))</f>
        <v/>
      </c>
      <c r="Q13" s="17"/>
      <c r="R13" s="16" t="str">
        <f aca="false">IF(OR(Q13="",AND(P13="",I13="")),"",Q13+INDEX(Settings!$C$5:$C$8,MATCH(IF(O13="",H13,O13),Settings!$A$5:$A$8,1)))</f>
        <v/>
      </c>
      <c r="S13" s="14" t="str">
        <f aca="true">IF(R13="","",IF(R13&lt;TODAY(),"Overdue",""))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13" t="str">
        <f aca="false">IF(COUNT(F14:G14)&lt;2,"",F14*G14)</f>
        <v/>
      </c>
      <c r="I14" s="14" t="str">
        <f aca="false">IF(H14="","",INDEX(Settings!$B$5:$B$8,MATCH(H14,Settings!$A$5:$A$8,1)))</f>
        <v/>
      </c>
      <c r="J14" s="6"/>
      <c r="K14" s="6"/>
      <c r="L14" s="6"/>
      <c r="M14" s="6"/>
      <c r="N14" s="6"/>
      <c r="O14" s="13" t="str">
        <f aca="false">IF(COUNT(M14:N14)&lt;2,"",M14*N14)</f>
        <v/>
      </c>
      <c r="P14" s="14" t="str">
        <f aca="false">IF(O14="","",INDEX(Settings!$B$5:$B$8,MATCH(O14,Settings!$A$5:$A$8,1)))</f>
        <v/>
      </c>
      <c r="Q14" s="17"/>
      <c r="R14" s="16" t="str">
        <f aca="false">IF(OR(Q14="",AND(P14="",I14="")),"",Q14+INDEX(Settings!$C$5:$C$8,MATCH(IF(O14="",H14,O14),Settings!$A$5:$A$8,1)))</f>
        <v/>
      </c>
      <c r="S14" s="14" t="str">
        <f aca="true">IF(R14="","",IF(R14&lt;TODAY(),"Overdue",""))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13" t="str">
        <f aca="false">IF(COUNT(F15:G15)&lt;2,"",F15*G15)</f>
        <v/>
      </c>
      <c r="I15" s="14" t="str">
        <f aca="false">IF(H15="","",INDEX(Settings!$B$5:$B$8,MATCH(H15,Settings!$A$5:$A$8,1)))</f>
        <v/>
      </c>
      <c r="J15" s="6"/>
      <c r="K15" s="6"/>
      <c r="L15" s="6"/>
      <c r="M15" s="6"/>
      <c r="N15" s="6"/>
      <c r="O15" s="13" t="str">
        <f aca="false">IF(COUNT(M15:N15)&lt;2,"",M15*N15)</f>
        <v/>
      </c>
      <c r="P15" s="14" t="str">
        <f aca="false">IF(O15="","",INDEX(Settings!$B$5:$B$8,MATCH(O15,Settings!$A$5:$A$8,1)))</f>
        <v/>
      </c>
      <c r="Q15" s="17"/>
      <c r="R15" s="16" t="str">
        <f aca="false">IF(OR(Q15="",AND(P15="",I15="")),"",Q15+INDEX(Settings!$C$5:$C$8,MATCH(IF(O15="",H15,O15),Settings!$A$5:$A$8,1)))</f>
        <v/>
      </c>
      <c r="S15" s="14" t="str">
        <f aca="true">IF(R15="","",IF(R15&lt;TODAY(),"Overdue",""))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13" t="str">
        <f aca="false">IF(COUNT(F16:G16)&lt;2,"",F16*G16)</f>
        <v/>
      </c>
      <c r="I16" s="14" t="str">
        <f aca="false">IF(H16="","",INDEX(Settings!$B$5:$B$8,MATCH(H16,Settings!$A$5:$A$8,1)))</f>
        <v/>
      </c>
      <c r="J16" s="6"/>
      <c r="K16" s="6"/>
      <c r="L16" s="6"/>
      <c r="M16" s="6"/>
      <c r="N16" s="6"/>
      <c r="O16" s="13" t="str">
        <f aca="false">IF(COUNT(M16:N16)&lt;2,"",M16*N16)</f>
        <v/>
      </c>
      <c r="P16" s="14" t="str">
        <f aca="false">IF(O16="","",INDEX(Settings!$B$5:$B$8,MATCH(O16,Settings!$A$5:$A$8,1)))</f>
        <v/>
      </c>
      <c r="Q16" s="17"/>
      <c r="R16" s="16" t="str">
        <f aca="false">IF(OR(Q16="",AND(P16="",I16="")),"",Q16+INDEX(Settings!$C$5:$C$8,MATCH(IF(O16="",H16,O16),Settings!$A$5:$A$8,1)))</f>
        <v/>
      </c>
      <c r="S16" s="14" t="str">
        <f aca="true">IF(R16="","",IF(R16&lt;TODAY(),"Overdue",""))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13" t="str">
        <f aca="false">IF(COUNT(F17:G17)&lt;2,"",F17*G17)</f>
        <v/>
      </c>
      <c r="I17" s="14" t="str">
        <f aca="false">IF(H17="","",INDEX(Settings!$B$5:$B$8,MATCH(H17,Settings!$A$5:$A$8,1)))</f>
        <v/>
      </c>
      <c r="J17" s="6"/>
      <c r="K17" s="6"/>
      <c r="L17" s="6"/>
      <c r="M17" s="6"/>
      <c r="N17" s="6"/>
      <c r="O17" s="13" t="str">
        <f aca="false">IF(COUNT(M17:N17)&lt;2,"",M17*N17)</f>
        <v/>
      </c>
      <c r="P17" s="14" t="str">
        <f aca="false">IF(O17="","",INDEX(Settings!$B$5:$B$8,MATCH(O17,Settings!$A$5:$A$8,1)))</f>
        <v/>
      </c>
      <c r="Q17" s="17"/>
      <c r="R17" s="16" t="str">
        <f aca="false">IF(OR(Q17="",AND(P17="",I17="")),"",Q17+INDEX(Settings!$C$5:$C$8,MATCH(IF(O17="",H17,O17),Settings!$A$5:$A$8,1)))</f>
        <v/>
      </c>
      <c r="S17" s="14" t="str">
        <f aca="true">IF(R17="","",IF(R17&lt;TODAY(),"Overdue",""))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13" t="str">
        <f aca="false">IF(COUNT(F18:G18)&lt;2,"",F18*G18)</f>
        <v/>
      </c>
      <c r="I18" s="14" t="str">
        <f aca="false">IF(H18="","",INDEX(Settings!$B$5:$B$8,MATCH(H18,Settings!$A$5:$A$8,1)))</f>
        <v/>
      </c>
      <c r="J18" s="6"/>
      <c r="K18" s="6"/>
      <c r="L18" s="6"/>
      <c r="M18" s="6"/>
      <c r="N18" s="6"/>
      <c r="O18" s="13" t="str">
        <f aca="false">IF(COUNT(M18:N18)&lt;2,"",M18*N18)</f>
        <v/>
      </c>
      <c r="P18" s="14" t="str">
        <f aca="false">IF(O18="","",INDEX(Settings!$B$5:$B$8,MATCH(O18,Settings!$A$5:$A$8,1)))</f>
        <v/>
      </c>
      <c r="Q18" s="17"/>
      <c r="R18" s="16" t="str">
        <f aca="false">IF(OR(Q18="",AND(P18="",I18="")),"",Q18+INDEX(Settings!$C$5:$C$8,MATCH(IF(O18="",H18,O18),Settings!$A$5:$A$8,1)))</f>
        <v/>
      </c>
      <c r="S18" s="14" t="str">
        <f aca="true">IF(R18="","",IF(R18&lt;TODAY(),"Overdue",""))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13" t="str">
        <f aca="false">IF(COUNT(F19:G19)&lt;2,"",F19*G19)</f>
        <v/>
      </c>
      <c r="I19" s="14" t="str">
        <f aca="false">IF(H19="","",INDEX(Settings!$B$5:$B$8,MATCH(H19,Settings!$A$5:$A$8,1)))</f>
        <v/>
      </c>
      <c r="J19" s="6"/>
      <c r="K19" s="6"/>
      <c r="L19" s="6"/>
      <c r="M19" s="6"/>
      <c r="N19" s="6"/>
      <c r="O19" s="13" t="str">
        <f aca="false">IF(COUNT(M19:N19)&lt;2,"",M19*N19)</f>
        <v/>
      </c>
      <c r="P19" s="14" t="str">
        <f aca="false">IF(O19="","",INDEX(Settings!$B$5:$B$8,MATCH(O19,Settings!$A$5:$A$8,1)))</f>
        <v/>
      </c>
      <c r="Q19" s="17"/>
      <c r="R19" s="16" t="str">
        <f aca="false">IF(OR(Q19="",AND(P19="",I19="")),"",Q19+INDEX(Settings!$C$5:$C$8,MATCH(IF(O19="",H19,O19),Settings!$A$5:$A$8,1)))</f>
        <v/>
      </c>
      <c r="S19" s="14" t="str">
        <f aca="true">IF(R19="","",IF(R19&lt;TODAY(),"Overdue",""))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13" t="str">
        <f aca="false">IF(COUNT(F20:G20)&lt;2,"",F20*G20)</f>
        <v/>
      </c>
      <c r="I20" s="14" t="str">
        <f aca="false">IF(H20="","",INDEX(Settings!$B$5:$B$8,MATCH(H20,Settings!$A$5:$A$8,1)))</f>
        <v/>
      </c>
      <c r="J20" s="6"/>
      <c r="K20" s="6"/>
      <c r="L20" s="6"/>
      <c r="M20" s="6"/>
      <c r="N20" s="6"/>
      <c r="O20" s="13" t="str">
        <f aca="false">IF(COUNT(M20:N20)&lt;2,"",M20*N20)</f>
        <v/>
      </c>
      <c r="P20" s="14" t="str">
        <f aca="false">IF(O20="","",INDEX(Settings!$B$5:$B$8,MATCH(O20,Settings!$A$5:$A$8,1)))</f>
        <v/>
      </c>
      <c r="Q20" s="17"/>
      <c r="R20" s="16" t="str">
        <f aca="false">IF(OR(Q20="",AND(P20="",I20="")),"",Q20+INDEX(Settings!$C$5:$C$8,MATCH(IF(O20="",H20,O20),Settings!$A$5:$A$8,1)))</f>
        <v/>
      </c>
      <c r="S20" s="14" t="str">
        <f aca="true">IF(R20="","",IF(R20&lt;TODAY(),"Overdue",""))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13" t="str">
        <f aca="false">IF(COUNT(F21:G21)&lt;2,"",F21*G21)</f>
        <v/>
      </c>
      <c r="I21" s="14" t="str">
        <f aca="false">IF(H21="","",INDEX(Settings!$B$5:$B$8,MATCH(H21,Settings!$A$5:$A$8,1)))</f>
        <v/>
      </c>
      <c r="J21" s="6"/>
      <c r="K21" s="6"/>
      <c r="L21" s="6"/>
      <c r="M21" s="6"/>
      <c r="N21" s="6"/>
      <c r="O21" s="13" t="str">
        <f aca="false">IF(COUNT(M21:N21)&lt;2,"",M21*N21)</f>
        <v/>
      </c>
      <c r="P21" s="14" t="str">
        <f aca="false">IF(O21="","",INDEX(Settings!$B$5:$B$8,MATCH(O21,Settings!$A$5:$A$8,1)))</f>
        <v/>
      </c>
      <c r="Q21" s="17"/>
      <c r="R21" s="16" t="str">
        <f aca="false">IF(OR(Q21="",AND(P21="",I21="")),"",Q21+INDEX(Settings!$C$5:$C$8,MATCH(IF(O21="",H21,O21),Settings!$A$5:$A$8,1)))</f>
        <v/>
      </c>
      <c r="S21" s="14" t="str">
        <f aca="true">IF(R21="","",IF(R21&lt;TODAY(),"Overdue",""))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13" t="str">
        <f aca="false">IF(COUNT(F22:G22)&lt;2,"",F22*G22)</f>
        <v/>
      </c>
      <c r="I22" s="14" t="str">
        <f aca="false">IF(H22="","",INDEX(Settings!$B$5:$B$8,MATCH(H22,Settings!$A$5:$A$8,1)))</f>
        <v/>
      </c>
      <c r="J22" s="6"/>
      <c r="K22" s="6"/>
      <c r="L22" s="6"/>
      <c r="M22" s="6"/>
      <c r="N22" s="6"/>
      <c r="O22" s="13" t="str">
        <f aca="false">IF(COUNT(M22:N22)&lt;2,"",M22*N22)</f>
        <v/>
      </c>
      <c r="P22" s="14" t="str">
        <f aca="false">IF(O22="","",INDEX(Settings!$B$5:$B$8,MATCH(O22,Settings!$A$5:$A$8,1)))</f>
        <v/>
      </c>
      <c r="Q22" s="17"/>
      <c r="R22" s="16" t="str">
        <f aca="false">IF(OR(Q22="",AND(P22="",I22="")),"",Q22+INDEX(Settings!$C$5:$C$8,MATCH(IF(O22="",H22,O22),Settings!$A$5:$A$8,1)))</f>
        <v/>
      </c>
      <c r="S22" s="14" t="str">
        <f aca="true">IF(R22="","",IF(R22&lt;TODAY(),"Overdue",""))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13" t="str">
        <f aca="false">IF(COUNT(F23:G23)&lt;2,"",F23*G23)</f>
        <v/>
      </c>
      <c r="I23" s="14" t="str">
        <f aca="false">IF(H23="","",INDEX(Settings!$B$5:$B$8,MATCH(H23,Settings!$A$5:$A$8,1)))</f>
        <v/>
      </c>
      <c r="J23" s="6"/>
      <c r="K23" s="6"/>
      <c r="L23" s="6"/>
      <c r="M23" s="6"/>
      <c r="N23" s="6"/>
      <c r="O23" s="13" t="str">
        <f aca="false">IF(COUNT(M23:N23)&lt;2,"",M23*N23)</f>
        <v/>
      </c>
      <c r="P23" s="14" t="str">
        <f aca="false">IF(O23="","",INDEX(Settings!$B$5:$B$8,MATCH(O23,Settings!$A$5:$A$8,1)))</f>
        <v/>
      </c>
      <c r="Q23" s="17"/>
      <c r="R23" s="16" t="str">
        <f aca="false">IF(OR(Q23="",AND(P23="",I23="")),"",Q23+INDEX(Settings!$C$5:$C$8,MATCH(IF(O23="",H23,O23),Settings!$A$5:$A$8,1)))</f>
        <v/>
      </c>
      <c r="S23" s="14" t="str">
        <f aca="true">IF(R23="","",IF(R23&lt;TODAY(),"Overdue",""))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13" t="str">
        <f aca="false">IF(COUNT(F24:G24)&lt;2,"",F24*G24)</f>
        <v/>
      </c>
      <c r="I24" s="14" t="str">
        <f aca="false">IF(H24="","",INDEX(Settings!$B$5:$B$8,MATCH(H24,Settings!$A$5:$A$8,1)))</f>
        <v/>
      </c>
      <c r="J24" s="6"/>
      <c r="K24" s="6"/>
      <c r="L24" s="6"/>
      <c r="M24" s="6"/>
      <c r="N24" s="6"/>
      <c r="O24" s="13" t="str">
        <f aca="false">IF(COUNT(M24:N24)&lt;2,"",M24*N24)</f>
        <v/>
      </c>
      <c r="P24" s="14" t="str">
        <f aca="false">IF(O24="","",INDEX(Settings!$B$5:$B$8,MATCH(O24,Settings!$A$5:$A$8,1)))</f>
        <v/>
      </c>
      <c r="Q24" s="17"/>
      <c r="R24" s="16" t="str">
        <f aca="false">IF(OR(Q24="",AND(P24="",I24="")),"",Q24+INDEX(Settings!$C$5:$C$8,MATCH(IF(O24="",H24,O24),Settings!$A$5:$A$8,1)))</f>
        <v/>
      </c>
      <c r="S24" s="14" t="str">
        <f aca="true">IF(R24="","",IF(R24&lt;TODAY(),"Overdue",""))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13" t="str">
        <f aca="false">IF(COUNT(F25:G25)&lt;2,"",F25*G25)</f>
        <v/>
      </c>
      <c r="I25" s="14" t="str">
        <f aca="false">IF(H25="","",INDEX(Settings!$B$5:$B$8,MATCH(H25,Settings!$A$5:$A$8,1)))</f>
        <v/>
      </c>
      <c r="J25" s="6"/>
      <c r="K25" s="6"/>
      <c r="L25" s="6"/>
      <c r="M25" s="6"/>
      <c r="N25" s="6"/>
      <c r="O25" s="13" t="str">
        <f aca="false">IF(COUNT(M25:N25)&lt;2,"",M25*N25)</f>
        <v/>
      </c>
      <c r="P25" s="14" t="str">
        <f aca="false">IF(O25="","",INDEX(Settings!$B$5:$B$8,MATCH(O25,Settings!$A$5:$A$8,1)))</f>
        <v/>
      </c>
      <c r="Q25" s="17"/>
      <c r="R25" s="16" t="str">
        <f aca="false">IF(OR(Q25="",AND(P25="",I25="")),"",Q25+INDEX(Settings!$C$5:$C$8,MATCH(IF(O25="",H25,O25),Settings!$A$5:$A$8,1)))</f>
        <v/>
      </c>
      <c r="S25" s="14" t="str">
        <f aca="true">IF(R25="","",IF(R25&lt;TODAY(),"Overdue",""))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13" t="str">
        <f aca="false">IF(COUNT(F26:G26)&lt;2,"",F26*G26)</f>
        <v/>
      </c>
      <c r="I26" s="14" t="str">
        <f aca="false">IF(H26="","",INDEX(Settings!$B$5:$B$8,MATCH(H26,Settings!$A$5:$A$8,1)))</f>
        <v/>
      </c>
      <c r="J26" s="6"/>
      <c r="K26" s="6"/>
      <c r="L26" s="6"/>
      <c r="M26" s="6"/>
      <c r="N26" s="6"/>
      <c r="O26" s="13" t="str">
        <f aca="false">IF(COUNT(M26:N26)&lt;2,"",M26*N26)</f>
        <v/>
      </c>
      <c r="P26" s="14" t="str">
        <f aca="false">IF(O26="","",INDEX(Settings!$B$5:$B$8,MATCH(O26,Settings!$A$5:$A$8,1)))</f>
        <v/>
      </c>
      <c r="Q26" s="17"/>
      <c r="R26" s="16" t="str">
        <f aca="false">IF(OR(Q26="",AND(P26="",I26="")),"",Q26+INDEX(Settings!$C$5:$C$8,MATCH(IF(O26="",H26,O26),Settings!$A$5:$A$8,1)))</f>
        <v/>
      </c>
      <c r="S26" s="14" t="str">
        <f aca="true">IF(R26="","",IF(R26&lt;TODAY(),"Overdue",""))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13" t="str">
        <f aca="false">IF(COUNT(F27:G27)&lt;2,"",F27*G27)</f>
        <v/>
      </c>
      <c r="I27" s="14" t="str">
        <f aca="false">IF(H27="","",INDEX(Settings!$B$5:$B$8,MATCH(H27,Settings!$A$5:$A$8,1)))</f>
        <v/>
      </c>
      <c r="J27" s="6"/>
      <c r="K27" s="6"/>
      <c r="L27" s="6"/>
      <c r="M27" s="6"/>
      <c r="N27" s="6"/>
      <c r="O27" s="13" t="str">
        <f aca="false">IF(COUNT(M27:N27)&lt;2,"",M27*N27)</f>
        <v/>
      </c>
      <c r="P27" s="14" t="str">
        <f aca="false">IF(O27="","",INDEX(Settings!$B$5:$B$8,MATCH(O27,Settings!$A$5:$A$8,1)))</f>
        <v/>
      </c>
      <c r="Q27" s="17"/>
      <c r="R27" s="16" t="str">
        <f aca="false">IF(OR(Q27="",AND(P27="",I27="")),"",Q27+INDEX(Settings!$C$5:$C$8,MATCH(IF(O27="",H27,O27),Settings!$A$5:$A$8,1)))</f>
        <v/>
      </c>
      <c r="S27" s="14" t="str">
        <f aca="true">IF(R27="","",IF(R27&lt;TODAY(),"Overdue",""))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13" t="str">
        <f aca="false">IF(COUNT(F28:G28)&lt;2,"",F28*G28)</f>
        <v/>
      </c>
      <c r="I28" s="14" t="str">
        <f aca="false">IF(H28="","",INDEX(Settings!$B$5:$B$8,MATCH(H28,Settings!$A$5:$A$8,1)))</f>
        <v/>
      </c>
      <c r="J28" s="6"/>
      <c r="K28" s="6"/>
      <c r="L28" s="6"/>
      <c r="M28" s="6"/>
      <c r="N28" s="6"/>
      <c r="O28" s="13" t="str">
        <f aca="false">IF(COUNT(M28:N28)&lt;2,"",M28*N28)</f>
        <v/>
      </c>
      <c r="P28" s="14" t="str">
        <f aca="false">IF(O28="","",INDEX(Settings!$B$5:$B$8,MATCH(O28,Settings!$A$5:$A$8,1)))</f>
        <v/>
      </c>
      <c r="Q28" s="17"/>
      <c r="R28" s="16" t="str">
        <f aca="false">IF(OR(Q28="",AND(P28="",I28="")),"",Q28+INDEX(Settings!$C$5:$C$8,MATCH(IF(O28="",H28,O28),Settings!$A$5:$A$8,1)))</f>
        <v/>
      </c>
      <c r="S28" s="14" t="str">
        <f aca="true">IF(R28="","",IF(R28&lt;TODAY(),"Overdue",""))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13" t="str">
        <f aca="false">IF(COUNT(F29:G29)&lt;2,"",F29*G29)</f>
        <v/>
      </c>
      <c r="I29" s="14" t="str">
        <f aca="false">IF(H29="","",INDEX(Settings!$B$5:$B$8,MATCH(H29,Settings!$A$5:$A$8,1)))</f>
        <v/>
      </c>
      <c r="J29" s="6"/>
      <c r="K29" s="6"/>
      <c r="L29" s="6"/>
      <c r="M29" s="6"/>
      <c r="N29" s="6"/>
      <c r="O29" s="13" t="str">
        <f aca="false">IF(COUNT(M29:N29)&lt;2,"",M29*N29)</f>
        <v/>
      </c>
      <c r="P29" s="14" t="str">
        <f aca="false">IF(O29="","",INDEX(Settings!$B$5:$B$8,MATCH(O29,Settings!$A$5:$A$8,1)))</f>
        <v/>
      </c>
      <c r="Q29" s="17"/>
      <c r="R29" s="16" t="str">
        <f aca="false">IF(OR(Q29="",AND(P29="",I29="")),"",Q29+INDEX(Settings!$C$5:$C$8,MATCH(IF(O29="",H29,O29),Settings!$A$5:$A$8,1)))</f>
        <v/>
      </c>
      <c r="S29" s="14" t="str">
        <f aca="true">IF(R29="","",IF(R29&lt;TODAY(),"Overdue",""))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13" t="str">
        <f aca="false">IF(COUNT(F30:G30)&lt;2,"",F30*G30)</f>
        <v/>
      </c>
      <c r="I30" s="14" t="str">
        <f aca="false">IF(H30="","",INDEX(Settings!$B$5:$B$8,MATCH(H30,Settings!$A$5:$A$8,1)))</f>
        <v/>
      </c>
      <c r="J30" s="6"/>
      <c r="K30" s="6"/>
      <c r="L30" s="6"/>
      <c r="M30" s="6"/>
      <c r="N30" s="6"/>
      <c r="O30" s="13" t="str">
        <f aca="false">IF(COUNT(M30:N30)&lt;2,"",M30*N30)</f>
        <v/>
      </c>
      <c r="P30" s="14" t="str">
        <f aca="false">IF(O30="","",INDEX(Settings!$B$5:$B$8,MATCH(O30,Settings!$A$5:$A$8,1)))</f>
        <v/>
      </c>
      <c r="Q30" s="17"/>
      <c r="R30" s="16" t="str">
        <f aca="false">IF(OR(Q30="",AND(P30="",I30="")),"",Q30+INDEX(Settings!$C$5:$C$8,MATCH(IF(O30="",H30,O30),Settings!$A$5:$A$8,1)))</f>
        <v/>
      </c>
      <c r="S30" s="14" t="str">
        <f aca="true">IF(R30="","",IF(R30&lt;TODAY(),"Overdue",""))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13" t="str">
        <f aca="false">IF(COUNT(F31:G31)&lt;2,"",F31*G31)</f>
        <v/>
      </c>
      <c r="I31" s="14" t="str">
        <f aca="false">IF(H31="","",INDEX(Settings!$B$5:$B$8,MATCH(H31,Settings!$A$5:$A$8,1)))</f>
        <v/>
      </c>
      <c r="J31" s="6"/>
      <c r="K31" s="6"/>
      <c r="L31" s="6"/>
      <c r="M31" s="6"/>
      <c r="N31" s="6"/>
      <c r="O31" s="13" t="str">
        <f aca="false">IF(COUNT(M31:N31)&lt;2,"",M31*N31)</f>
        <v/>
      </c>
      <c r="P31" s="14" t="str">
        <f aca="false">IF(O31="","",INDEX(Settings!$B$5:$B$8,MATCH(O31,Settings!$A$5:$A$8,1)))</f>
        <v/>
      </c>
      <c r="Q31" s="17"/>
      <c r="R31" s="16" t="str">
        <f aca="false">IF(OR(Q31="",AND(P31="",I31="")),"",Q31+INDEX(Settings!$C$5:$C$8,MATCH(IF(O31="",H31,O31),Settings!$A$5:$A$8,1)))</f>
        <v/>
      </c>
      <c r="S31" s="14" t="str">
        <f aca="true">IF(R31="","",IF(R31&lt;TODAY(),"Overdue",""))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13" t="str">
        <f aca="false">IF(COUNT(F32:G32)&lt;2,"",F32*G32)</f>
        <v/>
      </c>
      <c r="I32" s="14" t="str">
        <f aca="false">IF(H32="","",INDEX(Settings!$B$5:$B$8,MATCH(H32,Settings!$A$5:$A$8,1)))</f>
        <v/>
      </c>
      <c r="J32" s="6"/>
      <c r="K32" s="6"/>
      <c r="L32" s="6"/>
      <c r="M32" s="6"/>
      <c r="N32" s="6"/>
      <c r="O32" s="13" t="str">
        <f aca="false">IF(COUNT(M32:N32)&lt;2,"",M32*N32)</f>
        <v/>
      </c>
      <c r="P32" s="14" t="str">
        <f aca="false">IF(O32="","",INDEX(Settings!$B$5:$B$8,MATCH(O32,Settings!$A$5:$A$8,1)))</f>
        <v/>
      </c>
      <c r="Q32" s="17"/>
      <c r="R32" s="16" t="str">
        <f aca="false">IF(OR(Q32="",AND(P32="",I32="")),"",Q32+INDEX(Settings!$C$5:$C$8,MATCH(IF(O32="",H32,O32),Settings!$A$5:$A$8,1)))</f>
        <v/>
      </c>
      <c r="S32" s="14" t="str">
        <f aca="true">IF(R32="","",IF(R32&lt;TODAY(),"Overdue",""))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13" t="str">
        <f aca="false">IF(COUNT(F33:G33)&lt;2,"",F33*G33)</f>
        <v/>
      </c>
      <c r="I33" s="14" t="str">
        <f aca="false">IF(H33="","",INDEX(Settings!$B$5:$B$8,MATCH(H33,Settings!$A$5:$A$8,1)))</f>
        <v/>
      </c>
      <c r="J33" s="6"/>
      <c r="K33" s="6"/>
      <c r="L33" s="6"/>
      <c r="M33" s="6"/>
      <c r="N33" s="6"/>
      <c r="O33" s="13" t="str">
        <f aca="false">IF(COUNT(M33:N33)&lt;2,"",M33*N33)</f>
        <v/>
      </c>
      <c r="P33" s="14" t="str">
        <f aca="false">IF(O33="","",INDEX(Settings!$B$5:$B$8,MATCH(O33,Settings!$A$5:$A$8,1)))</f>
        <v/>
      </c>
      <c r="Q33" s="17"/>
      <c r="R33" s="16" t="str">
        <f aca="false">IF(OR(Q33="",AND(P33="",I33="")),"",Q33+INDEX(Settings!$C$5:$C$8,MATCH(IF(O33="",H33,O33),Settings!$A$5:$A$8,1)))</f>
        <v/>
      </c>
      <c r="S33" s="14" t="str">
        <f aca="true">IF(R33="","",IF(R33&lt;TODAY(),"Overdue",""))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13" t="str">
        <f aca="false">IF(COUNT(F34:G34)&lt;2,"",F34*G34)</f>
        <v/>
      </c>
      <c r="I34" s="14" t="str">
        <f aca="false">IF(H34="","",INDEX(Settings!$B$5:$B$8,MATCH(H34,Settings!$A$5:$A$8,1)))</f>
        <v/>
      </c>
      <c r="J34" s="6"/>
      <c r="K34" s="6"/>
      <c r="L34" s="6"/>
      <c r="M34" s="6"/>
      <c r="N34" s="6"/>
      <c r="O34" s="13" t="str">
        <f aca="false">IF(COUNT(M34:N34)&lt;2,"",M34*N34)</f>
        <v/>
      </c>
      <c r="P34" s="14" t="str">
        <f aca="false">IF(O34="","",INDEX(Settings!$B$5:$B$8,MATCH(O34,Settings!$A$5:$A$8,1)))</f>
        <v/>
      </c>
      <c r="Q34" s="17"/>
      <c r="R34" s="16" t="str">
        <f aca="false">IF(OR(Q34="",AND(P34="",I34="")),"",Q34+INDEX(Settings!$C$5:$C$8,MATCH(IF(O34="",H34,O34),Settings!$A$5:$A$8,1)))</f>
        <v/>
      </c>
      <c r="S34" s="14" t="str">
        <f aca="true">IF(R34="","",IF(R34&lt;TODAY(),"Overdue",""))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13" t="str">
        <f aca="false">IF(COUNT(F35:G35)&lt;2,"",F35*G35)</f>
        <v/>
      </c>
      <c r="I35" s="14" t="str">
        <f aca="false">IF(H35="","",INDEX(Settings!$B$5:$B$8,MATCH(H35,Settings!$A$5:$A$8,1)))</f>
        <v/>
      </c>
      <c r="J35" s="6"/>
      <c r="K35" s="6"/>
      <c r="L35" s="6"/>
      <c r="M35" s="6"/>
      <c r="N35" s="6"/>
      <c r="O35" s="13" t="str">
        <f aca="false">IF(COUNT(M35:N35)&lt;2,"",M35*N35)</f>
        <v/>
      </c>
      <c r="P35" s="14" t="str">
        <f aca="false">IF(O35="","",INDEX(Settings!$B$5:$B$8,MATCH(O35,Settings!$A$5:$A$8,1)))</f>
        <v/>
      </c>
      <c r="Q35" s="17"/>
      <c r="R35" s="16" t="str">
        <f aca="false">IF(OR(Q35="",AND(P35="",I35="")),"",Q35+INDEX(Settings!$C$5:$C$8,MATCH(IF(O35="",H35,O35),Settings!$A$5:$A$8,1)))</f>
        <v/>
      </c>
      <c r="S35" s="14" t="str">
        <f aca="true">IF(R35="","",IF(R35&lt;TODAY(),"Overdue",""))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13" t="str">
        <f aca="false">IF(COUNT(F36:G36)&lt;2,"",F36*G36)</f>
        <v/>
      </c>
      <c r="I36" s="14" t="str">
        <f aca="false">IF(H36="","",INDEX(Settings!$B$5:$B$8,MATCH(H36,Settings!$A$5:$A$8,1)))</f>
        <v/>
      </c>
      <c r="J36" s="6"/>
      <c r="K36" s="6"/>
      <c r="L36" s="6"/>
      <c r="M36" s="6"/>
      <c r="N36" s="6"/>
      <c r="O36" s="13" t="str">
        <f aca="false">IF(COUNT(M36:N36)&lt;2,"",M36*N36)</f>
        <v/>
      </c>
      <c r="P36" s="14" t="str">
        <f aca="false">IF(O36="","",INDEX(Settings!$B$5:$B$8,MATCH(O36,Settings!$A$5:$A$8,1)))</f>
        <v/>
      </c>
      <c r="Q36" s="17"/>
      <c r="R36" s="16" t="str">
        <f aca="false">IF(OR(Q36="",AND(P36="",I36="")),"",Q36+INDEX(Settings!$C$5:$C$8,MATCH(IF(O36="",H36,O36),Settings!$A$5:$A$8,1)))</f>
        <v/>
      </c>
      <c r="S36" s="14" t="str">
        <f aca="true">IF(R36="","",IF(R36&lt;TODAY(),"Overdue",""))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13" t="str">
        <f aca="false">IF(COUNT(F37:G37)&lt;2,"",F37*G37)</f>
        <v/>
      </c>
      <c r="I37" s="14" t="str">
        <f aca="false">IF(H37="","",INDEX(Settings!$B$5:$B$8,MATCH(H37,Settings!$A$5:$A$8,1)))</f>
        <v/>
      </c>
      <c r="J37" s="6"/>
      <c r="K37" s="6"/>
      <c r="L37" s="6"/>
      <c r="M37" s="6"/>
      <c r="N37" s="6"/>
      <c r="O37" s="13" t="str">
        <f aca="false">IF(COUNT(M37:N37)&lt;2,"",M37*N37)</f>
        <v/>
      </c>
      <c r="P37" s="14" t="str">
        <f aca="false">IF(O37="","",INDEX(Settings!$B$5:$B$8,MATCH(O37,Settings!$A$5:$A$8,1)))</f>
        <v/>
      </c>
      <c r="Q37" s="17"/>
      <c r="R37" s="16" t="str">
        <f aca="false">IF(OR(Q37="",AND(P37="",I37="")),"",Q37+INDEX(Settings!$C$5:$C$8,MATCH(IF(O37="",H37,O37),Settings!$A$5:$A$8,1)))</f>
        <v/>
      </c>
      <c r="S37" s="14" t="str">
        <f aca="true">IF(R37="","",IF(R37&lt;TODAY(),"Overdue",""))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13" t="str">
        <f aca="false">IF(COUNT(F38:G38)&lt;2,"",F38*G38)</f>
        <v/>
      </c>
      <c r="I38" s="14" t="str">
        <f aca="false">IF(H38="","",INDEX(Settings!$B$5:$B$8,MATCH(H38,Settings!$A$5:$A$8,1)))</f>
        <v/>
      </c>
      <c r="J38" s="6"/>
      <c r="K38" s="6"/>
      <c r="L38" s="6"/>
      <c r="M38" s="6"/>
      <c r="N38" s="6"/>
      <c r="O38" s="13" t="str">
        <f aca="false">IF(COUNT(M38:N38)&lt;2,"",M38*N38)</f>
        <v/>
      </c>
      <c r="P38" s="14" t="str">
        <f aca="false">IF(O38="","",INDEX(Settings!$B$5:$B$8,MATCH(O38,Settings!$A$5:$A$8,1)))</f>
        <v/>
      </c>
      <c r="Q38" s="17"/>
      <c r="R38" s="16" t="str">
        <f aca="false">IF(OR(Q38="",AND(P38="",I38="")),"",Q38+INDEX(Settings!$C$5:$C$8,MATCH(IF(O38="",H38,O38),Settings!$A$5:$A$8,1)))</f>
        <v/>
      </c>
      <c r="S38" s="14" t="str">
        <f aca="true">IF(R38="","",IF(R38&lt;TODAY(),"Overdue",""))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13" t="str">
        <f aca="false">IF(COUNT(F39:G39)&lt;2,"",F39*G39)</f>
        <v/>
      </c>
      <c r="I39" s="14" t="str">
        <f aca="false">IF(H39="","",INDEX(Settings!$B$5:$B$8,MATCH(H39,Settings!$A$5:$A$8,1)))</f>
        <v/>
      </c>
      <c r="J39" s="6"/>
      <c r="K39" s="6"/>
      <c r="L39" s="6"/>
      <c r="M39" s="6"/>
      <c r="N39" s="6"/>
      <c r="O39" s="13" t="str">
        <f aca="false">IF(COUNT(M39:N39)&lt;2,"",M39*N39)</f>
        <v/>
      </c>
      <c r="P39" s="14" t="str">
        <f aca="false">IF(O39="","",INDEX(Settings!$B$5:$B$8,MATCH(O39,Settings!$A$5:$A$8,1)))</f>
        <v/>
      </c>
      <c r="Q39" s="17"/>
      <c r="R39" s="16" t="str">
        <f aca="false">IF(OR(Q39="",AND(P39="",I39="")),"",Q39+INDEX(Settings!$C$5:$C$8,MATCH(IF(O39="",H39,O39),Settings!$A$5:$A$8,1)))</f>
        <v/>
      </c>
      <c r="S39" s="14" t="str">
        <f aca="true">IF(R39="","",IF(R39&lt;TODAY(),"Overdue",""))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13" t="str">
        <f aca="false">IF(COUNT(F40:G40)&lt;2,"",F40*G40)</f>
        <v/>
      </c>
      <c r="I40" s="14" t="str">
        <f aca="false">IF(H40="","",INDEX(Settings!$B$5:$B$8,MATCH(H40,Settings!$A$5:$A$8,1)))</f>
        <v/>
      </c>
      <c r="J40" s="6"/>
      <c r="K40" s="6"/>
      <c r="L40" s="6"/>
      <c r="M40" s="6"/>
      <c r="N40" s="6"/>
      <c r="O40" s="13" t="str">
        <f aca="false">IF(COUNT(M40:N40)&lt;2,"",M40*N40)</f>
        <v/>
      </c>
      <c r="P40" s="14" t="str">
        <f aca="false">IF(O40="","",INDEX(Settings!$B$5:$B$8,MATCH(O40,Settings!$A$5:$A$8,1)))</f>
        <v/>
      </c>
      <c r="Q40" s="17"/>
      <c r="R40" s="16" t="str">
        <f aca="false">IF(OR(Q40="",AND(P40="",I40="")),"",Q40+INDEX(Settings!$C$5:$C$8,MATCH(IF(O40="",H40,O40),Settings!$A$5:$A$8,1)))</f>
        <v/>
      </c>
      <c r="S40" s="14" t="str">
        <f aca="true">IF(R40="","",IF(R40&lt;TODAY(),"Overdue",""))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13" t="str">
        <f aca="false">IF(COUNT(F41:G41)&lt;2,"",F41*G41)</f>
        <v/>
      </c>
      <c r="I41" s="14" t="str">
        <f aca="false">IF(H41="","",INDEX(Settings!$B$5:$B$8,MATCH(H41,Settings!$A$5:$A$8,1)))</f>
        <v/>
      </c>
      <c r="J41" s="6"/>
      <c r="K41" s="6"/>
      <c r="L41" s="6"/>
      <c r="M41" s="6"/>
      <c r="N41" s="6"/>
      <c r="O41" s="13" t="str">
        <f aca="false">IF(COUNT(M41:N41)&lt;2,"",M41*N41)</f>
        <v/>
      </c>
      <c r="P41" s="14" t="str">
        <f aca="false">IF(O41="","",INDEX(Settings!$B$5:$B$8,MATCH(O41,Settings!$A$5:$A$8,1)))</f>
        <v/>
      </c>
      <c r="Q41" s="17"/>
      <c r="R41" s="16" t="str">
        <f aca="false">IF(OR(Q41="",AND(P41="",I41="")),"",Q41+INDEX(Settings!$C$5:$C$8,MATCH(IF(O41="",H41,O41),Settings!$A$5:$A$8,1)))</f>
        <v/>
      </c>
      <c r="S41" s="14" t="str">
        <f aca="true">IF(R41="","",IF(R41&lt;TODAY(),"Overdue",""))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13" t="str">
        <f aca="false">IF(COUNT(F42:G42)&lt;2,"",F42*G42)</f>
        <v/>
      </c>
      <c r="I42" s="14" t="str">
        <f aca="false">IF(H42="","",INDEX(Settings!$B$5:$B$8,MATCH(H42,Settings!$A$5:$A$8,1)))</f>
        <v/>
      </c>
      <c r="J42" s="6"/>
      <c r="K42" s="6"/>
      <c r="L42" s="6"/>
      <c r="M42" s="6"/>
      <c r="N42" s="6"/>
      <c r="O42" s="13" t="str">
        <f aca="false">IF(COUNT(M42:N42)&lt;2,"",M42*N42)</f>
        <v/>
      </c>
      <c r="P42" s="14" t="str">
        <f aca="false">IF(O42="","",INDEX(Settings!$B$5:$B$8,MATCH(O42,Settings!$A$5:$A$8,1)))</f>
        <v/>
      </c>
      <c r="Q42" s="17"/>
      <c r="R42" s="16" t="str">
        <f aca="false">IF(OR(Q42="",AND(P42="",I42="")),"",Q42+INDEX(Settings!$C$5:$C$8,MATCH(IF(O42="",H42,O42),Settings!$A$5:$A$8,1)))</f>
        <v/>
      </c>
      <c r="S42" s="14" t="str">
        <f aca="true">IF(R42="","",IF(R42&lt;TODAY(),"Overdue",""))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13" t="str">
        <f aca="false">IF(COUNT(F43:G43)&lt;2,"",F43*G43)</f>
        <v/>
      </c>
      <c r="I43" s="14" t="str">
        <f aca="false">IF(H43="","",INDEX(Settings!$B$5:$B$8,MATCH(H43,Settings!$A$5:$A$8,1)))</f>
        <v/>
      </c>
      <c r="J43" s="6"/>
      <c r="K43" s="6"/>
      <c r="L43" s="6"/>
      <c r="M43" s="6"/>
      <c r="N43" s="6"/>
      <c r="O43" s="13" t="str">
        <f aca="false">IF(COUNT(M43:N43)&lt;2,"",M43*N43)</f>
        <v/>
      </c>
      <c r="P43" s="14" t="str">
        <f aca="false">IF(O43="","",INDEX(Settings!$B$5:$B$8,MATCH(O43,Settings!$A$5:$A$8,1)))</f>
        <v/>
      </c>
      <c r="Q43" s="17"/>
      <c r="R43" s="16" t="str">
        <f aca="false">IF(OR(Q43="",AND(P43="",I43="")),"",Q43+INDEX(Settings!$C$5:$C$8,MATCH(IF(O43="",H43,O43),Settings!$A$5:$A$8,1)))</f>
        <v/>
      </c>
      <c r="S43" s="14" t="str">
        <f aca="true">IF(R43="","",IF(R43&lt;TODAY(),"Overdue",""))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13" t="str">
        <f aca="false">IF(COUNT(F44:G44)&lt;2,"",F44*G44)</f>
        <v/>
      </c>
      <c r="I44" s="14" t="str">
        <f aca="false">IF(H44="","",INDEX(Settings!$B$5:$B$8,MATCH(H44,Settings!$A$5:$A$8,1)))</f>
        <v/>
      </c>
      <c r="J44" s="6"/>
      <c r="K44" s="6"/>
      <c r="L44" s="6"/>
      <c r="M44" s="6"/>
      <c r="N44" s="6"/>
      <c r="O44" s="13" t="str">
        <f aca="false">IF(COUNT(M44:N44)&lt;2,"",M44*N44)</f>
        <v/>
      </c>
      <c r="P44" s="14" t="str">
        <f aca="false">IF(O44="","",INDEX(Settings!$B$5:$B$8,MATCH(O44,Settings!$A$5:$A$8,1)))</f>
        <v/>
      </c>
      <c r="Q44" s="17"/>
      <c r="R44" s="16" t="str">
        <f aca="false">IF(OR(Q44="",AND(P44="",I44="")),"",Q44+INDEX(Settings!$C$5:$C$8,MATCH(IF(O44="",H44,O44),Settings!$A$5:$A$8,1)))</f>
        <v/>
      </c>
      <c r="S44" s="14" t="str">
        <f aca="true">IF(R44="","",IF(R44&lt;TODAY(),"Overdue",""))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13" t="str">
        <f aca="false">IF(COUNT(F45:G45)&lt;2,"",F45*G45)</f>
        <v/>
      </c>
      <c r="I45" s="14" t="str">
        <f aca="false">IF(H45="","",INDEX(Settings!$B$5:$B$8,MATCH(H45,Settings!$A$5:$A$8,1)))</f>
        <v/>
      </c>
      <c r="J45" s="6"/>
      <c r="K45" s="6"/>
      <c r="L45" s="6"/>
      <c r="M45" s="6"/>
      <c r="N45" s="6"/>
      <c r="O45" s="13" t="str">
        <f aca="false">IF(COUNT(M45:N45)&lt;2,"",M45*N45)</f>
        <v/>
      </c>
      <c r="P45" s="14" t="str">
        <f aca="false">IF(O45="","",INDEX(Settings!$B$5:$B$8,MATCH(O45,Settings!$A$5:$A$8,1)))</f>
        <v/>
      </c>
      <c r="Q45" s="17"/>
      <c r="R45" s="16" t="str">
        <f aca="false">IF(OR(Q45="",AND(P45="",I45="")),"",Q45+INDEX(Settings!$C$5:$C$8,MATCH(IF(O45="",H45,O45),Settings!$A$5:$A$8,1)))</f>
        <v/>
      </c>
      <c r="S45" s="14" t="str">
        <f aca="true">IF(R45="","",IF(R45&lt;TODAY(),"Overdue",""))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13" t="str">
        <f aca="false">IF(COUNT(F46:G46)&lt;2,"",F46*G46)</f>
        <v/>
      </c>
      <c r="I46" s="14" t="str">
        <f aca="false">IF(H46="","",INDEX(Settings!$B$5:$B$8,MATCH(H46,Settings!$A$5:$A$8,1)))</f>
        <v/>
      </c>
      <c r="J46" s="6"/>
      <c r="K46" s="6"/>
      <c r="L46" s="6"/>
      <c r="M46" s="6"/>
      <c r="N46" s="6"/>
      <c r="O46" s="13" t="str">
        <f aca="false">IF(COUNT(M46:N46)&lt;2,"",M46*N46)</f>
        <v/>
      </c>
      <c r="P46" s="14" t="str">
        <f aca="false">IF(O46="","",INDEX(Settings!$B$5:$B$8,MATCH(O46,Settings!$A$5:$A$8,1)))</f>
        <v/>
      </c>
      <c r="Q46" s="17"/>
      <c r="R46" s="16" t="str">
        <f aca="false">IF(OR(Q46="",AND(P46="",I46="")),"",Q46+INDEX(Settings!$C$5:$C$8,MATCH(IF(O46="",H46,O46),Settings!$A$5:$A$8,1)))</f>
        <v/>
      </c>
      <c r="S46" s="14" t="str">
        <f aca="true">IF(R46="","",IF(R46&lt;TODAY(),"Overdue",""))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13" t="str">
        <f aca="false">IF(COUNT(F47:G47)&lt;2,"",F47*G47)</f>
        <v/>
      </c>
      <c r="I47" s="14" t="str">
        <f aca="false">IF(H47="","",INDEX(Settings!$B$5:$B$8,MATCH(H47,Settings!$A$5:$A$8,1)))</f>
        <v/>
      </c>
      <c r="J47" s="6"/>
      <c r="K47" s="6"/>
      <c r="L47" s="6"/>
      <c r="M47" s="6"/>
      <c r="N47" s="6"/>
      <c r="O47" s="13" t="str">
        <f aca="false">IF(COUNT(M47:N47)&lt;2,"",M47*N47)</f>
        <v/>
      </c>
      <c r="P47" s="14" t="str">
        <f aca="false">IF(O47="","",INDEX(Settings!$B$5:$B$8,MATCH(O47,Settings!$A$5:$A$8,1)))</f>
        <v/>
      </c>
      <c r="Q47" s="17"/>
      <c r="R47" s="16" t="str">
        <f aca="false">IF(OR(Q47="",AND(P47="",I47="")),"",Q47+INDEX(Settings!$C$5:$C$8,MATCH(IF(O47="",H47,O47),Settings!$A$5:$A$8,1)))</f>
        <v/>
      </c>
      <c r="S47" s="14" t="str">
        <f aca="true">IF(R47="","",IF(R47&lt;TODAY(),"Overdue",""))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13" t="str">
        <f aca="false">IF(COUNT(F48:G48)&lt;2,"",F48*G48)</f>
        <v/>
      </c>
      <c r="I48" s="14" t="str">
        <f aca="false">IF(H48="","",INDEX(Settings!$B$5:$B$8,MATCH(H48,Settings!$A$5:$A$8,1)))</f>
        <v/>
      </c>
      <c r="J48" s="6"/>
      <c r="K48" s="6"/>
      <c r="L48" s="6"/>
      <c r="M48" s="6"/>
      <c r="N48" s="6"/>
      <c r="O48" s="13" t="str">
        <f aca="false">IF(COUNT(M48:N48)&lt;2,"",M48*N48)</f>
        <v/>
      </c>
      <c r="P48" s="14" t="str">
        <f aca="false">IF(O48="","",INDEX(Settings!$B$5:$B$8,MATCH(O48,Settings!$A$5:$A$8,1)))</f>
        <v/>
      </c>
      <c r="Q48" s="17"/>
      <c r="R48" s="16" t="str">
        <f aca="false">IF(OR(Q48="",AND(P48="",I48="")),"",Q48+INDEX(Settings!$C$5:$C$8,MATCH(IF(O48="",H48,O48),Settings!$A$5:$A$8,1)))</f>
        <v/>
      </c>
      <c r="S48" s="14" t="str">
        <f aca="true">IF(R48="","",IF(R48&lt;TODAY(),"Overdue",""))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13" t="str">
        <f aca="false">IF(COUNT(F49:G49)&lt;2,"",F49*G49)</f>
        <v/>
      </c>
      <c r="I49" s="14" t="str">
        <f aca="false">IF(H49="","",INDEX(Settings!$B$5:$B$8,MATCH(H49,Settings!$A$5:$A$8,1)))</f>
        <v/>
      </c>
      <c r="J49" s="6"/>
      <c r="K49" s="6"/>
      <c r="L49" s="6"/>
      <c r="M49" s="6"/>
      <c r="N49" s="6"/>
      <c r="O49" s="13" t="str">
        <f aca="false">IF(COUNT(M49:N49)&lt;2,"",M49*N49)</f>
        <v/>
      </c>
      <c r="P49" s="14" t="str">
        <f aca="false">IF(O49="","",INDEX(Settings!$B$5:$B$8,MATCH(O49,Settings!$A$5:$A$8,1)))</f>
        <v/>
      </c>
      <c r="Q49" s="17"/>
      <c r="R49" s="16" t="str">
        <f aca="false">IF(OR(Q49="",AND(P49="",I49="")),"",Q49+INDEX(Settings!$C$5:$C$8,MATCH(IF(O49="",H49,O49),Settings!$A$5:$A$8,1)))</f>
        <v/>
      </c>
      <c r="S49" s="14" t="str">
        <f aca="true">IF(R49="","",IF(R49&lt;TODAY(),"Overdue",""))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13" t="str">
        <f aca="false">IF(COUNT(F50:G50)&lt;2,"",F50*G50)</f>
        <v/>
      </c>
      <c r="I50" s="14" t="str">
        <f aca="false">IF(H50="","",INDEX(Settings!$B$5:$B$8,MATCH(H50,Settings!$A$5:$A$8,1)))</f>
        <v/>
      </c>
      <c r="J50" s="6"/>
      <c r="K50" s="6"/>
      <c r="L50" s="6"/>
      <c r="M50" s="6"/>
      <c r="N50" s="6"/>
      <c r="O50" s="13" t="str">
        <f aca="false">IF(COUNT(M50:N50)&lt;2,"",M50*N50)</f>
        <v/>
      </c>
      <c r="P50" s="14" t="str">
        <f aca="false">IF(O50="","",INDEX(Settings!$B$5:$B$8,MATCH(O50,Settings!$A$5:$A$8,1)))</f>
        <v/>
      </c>
      <c r="Q50" s="17"/>
      <c r="R50" s="16" t="str">
        <f aca="false">IF(OR(Q50="",AND(P50="",I50="")),"",Q50+INDEX(Settings!$C$5:$C$8,MATCH(IF(O50="",H50,O50),Settings!$A$5:$A$8,1)))</f>
        <v/>
      </c>
      <c r="S50" s="14" t="str">
        <f aca="true">IF(R50="","",IF(R50&lt;TODAY(),"Overdue",""))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13" t="str">
        <f aca="false">IF(COUNT(F51:G51)&lt;2,"",F51*G51)</f>
        <v/>
      </c>
      <c r="I51" s="14" t="str">
        <f aca="false">IF(H51="","",INDEX(Settings!$B$5:$B$8,MATCH(H51,Settings!$A$5:$A$8,1)))</f>
        <v/>
      </c>
      <c r="J51" s="6"/>
      <c r="K51" s="6"/>
      <c r="L51" s="6"/>
      <c r="M51" s="6"/>
      <c r="N51" s="6"/>
      <c r="O51" s="13" t="str">
        <f aca="false">IF(COUNT(M51:N51)&lt;2,"",M51*N51)</f>
        <v/>
      </c>
      <c r="P51" s="14" t="str">
        <f aca="false">IF(O51="","",INDEX(Settings!$B$5:$B$8,MATCH(O51,Settings!$A$5:$A$8,1)))</f>
        <v/>
      </c>
      <c r="Q51" s="17"/>
      <c r="R51" s="16" t="str">
        <f aca="false">IF(OR(Q51="",AND(P51="",I51="")),"",Q51+INDEX(Settings!$C$5:$C$8,MATCH(IF(O51="",H51,O51),Settings!$A$5:$A$8,1)))</f>
        <v/>
      </c>
      <c r="S51" s="14" t="str">
        <f aca="true">IF(R51="","",IF(R51&lt;TODAY(),"Overdue",""))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13" t="str">
        <f aca="false">IF(COUNT(F52:G52)&lt;2,"",F52*G52)</f>
        <v/>
      </c>
      <c r="I52" s="14" t="str">
        <f aca="false">IF(H52="","",INDEX(Settings!$B$5:$B$8,MATCH(H52,Settings!$A$5:$A$8,1)))</f>
        <v/>
      </c>
      <c r="J52" s="6"/>
      <c r="K52" s="6"/>
      <c r="L52" s="6"/>
      <c r="M52" s="6"/>
      <c r="N52" s="6"/>
      <c r="O52" s="13" t="str">
        <f aca="false">IF(COUNT(M52:N52)&lt;2,"",M52*N52)</f>
        <v/>
      </c>
      <c r="P52" s="14" t="str">
        <f aca="false">IF(O52="","",INDEX(Settings!$B$5:$B$8,MATCH(O52,Settings!$A$5:$A$8,1)))</f>
        <v/>
      </c>
      <c r="Q52" s="17"/>
      <c r="R52" s="16" t="str">
        <f aca="false">IF(OR(Q52="",AND(P52="",I52="")),"",Q52+INDEX(Settings!$C$5:$C$8,MATCH(IF(O52="",H52,O52),Settings!$A$5:$A$8,1)))</f>
        <v/>
      </c>
      <c r="S52" s="14" t="str">
        <f aca="true">IF(R52="","",IF(R52&lt;TODAY(),"Overdue",""))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13" t="str">
        <f aca="false">IF(COUNT(F53:G53)&lt;2,"",F53*G53)</f>
        <v/>
      </c>
      <c r="I53" s="14" t="str">
        <f aca="false">IF(H53="","",INDEX(Settings!$B$5:$B$8,MATCH(H53,Settings!$A$5:$A$8,1)))</f>
        <v/>
      </c>
      <c r="J53" s="6"/>
      <c r="K53" s="6"/>
      <c r="L53" s="6"/>
      <c r="M53" s="6"/>
      <c r="N53" s="6"/>
      <c r="O53" s="13" t="str">
        <f aca="false">IF(COUNT(M53:N53)&lt;2,"",M53*N53)</f>
        <v/>
      </c>
      <c r="P53" s="14" t="str">
        <f aca="false">IF(O53="","",INDEX(Settings!$B$5:$B$8,MATCH(O53,Settings!$A$5:$A$8,1)))</f>
        <v/>
      </c>
      <c r="Q53" s="17"/>
      <c r="R53" s="16" t="str">
        <f aca="false">IF(OR(Q53="",AND(P53="",I53="")),"",Q53+INDEX(Settings!$C$5:$C$8,MATCH(IF(O53="",H53,O53),Settings!$A$5:$A$8,1)))</f>
        <v/>
      </c>
      <c r="S53" s="14" t="str">
        <f aca="true">IF(R53="","",IF(R53&lt;TODAY(),"Overdue",""))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13" t="str">
        <f aca="false">IF(COUNT(F54:G54)&lt;2,"",F54*G54)</f>
        <v/>
      </c>
      <c r="I54" s="14" t="str">
        <f aca="false">IF(H54="","",INDEX(Settings!$B$5:$B$8,MATCH(H54,Settings!$A$5:$A$8,1)))</f>
        <v/>
      </c>
      <c r="J54" s="6"/>
      <c r="K54" s="6"/>
      <c r="L54" s="6"/>
      <c r="M54" s="6"/>
      <c r="N54" s="6"/>
      <c r="O54" s="13" t="str">
        <f aca="false">IF(COUNT(M54:N54)&lt;2,"",M54*N54)</f>
        <v/>
      </c>
      <c r="P54" s="14" t="str">
        <f aca="false">IF(O54="","",INDEX(Settings!$B$5:$B$8,MATCH(O54,Settings!$A$5:$A$8,1)))</f>
        <v/>
      </c>
      <c r="Q54" s="17"/>
      <c r="R54" s="16" t="str">
        <f aca="false">IF(OR(Q54="",AND(P54="",I54="")),"",Q54+INDEX(Settings!$C$5:$C$8,MATCH(IF(O54="",H54,O54),Settings!$A$5:$A$8,1)))</f>
        <v/>
      </c>
      <c r="S54" s="14" t="str">
        <f aca="true">IF(R54="","",IF(R54&lt;TODAY(),"Overdue",""))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13" t="str">
        <f aca="false">IF(COUNT(F55:G55)&lt;2,"",F55*G55)</f>
        <v/>
      </c>
      <c r="I55" s="14" t="str">
        <f aca="false">IF(H55="","",INDEX(Settings!$B$5:$B$8,MATCH(H55,Settings!$A$5:$A$8,1)))</f>
        <v/>
      </c>
      <c r="J55" s="6"/>
      <c r="K55" s="6"/>
      <c r="L55" s="6"/>
      <c r="M55" s="6"/>
      <c r="N55" s="6"/>
      <c r="O55" s="13" t="str">
        <f aca="false">IF(COUNT(M55:N55)&lt;2,"",M55*N55)</f>
        <v/>
      </c>
      <c r="P55" s="14" t="str">
        <f aca="false">IF(O55="","",INDEX(Settings!$B$5:$B$8,MATCH(O55,Settings!$A$5:$A$8,1)))</f>
        <v/>
      </c>
      <c r="Q55" s="17"/>
      <c r="R55" s="16" t="str">
        <f aca="false">IF(OR(Q55="",AND(P55="",I55="")),"",Q55+INDEX(Settings!$C$5:$C$8,MATCH(IF(O55="",H55,O55),Settings!$A$5:$A$8,1)))</f>
        <v/>
      </c>
      <c r="S55" s="14" t="str">
        <f aca="true">IF(R55="","",IF(R55&lt;TODAY(),"Overdue",""))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13" t="str">
        <f aca="false">IF(COUNT(F56:G56)&lt;2,"",F56*G56)</f>
        <v/>
      </c>
      <c r="I56" s="14" t="str">
        <f aca="false">IF(H56="","",INDEX(Settings!$B$5:$B$8,MATCH(H56,Settings!$A$5:$A$8,1)))</f>
        <v/>
      </c>
      <c r="J56" s="6"/>
      <c r="K56" s="6"/>
      <c r="L56" s="6"/>
      <c r="M56" s="6"/>
      <c r="N56" s="6"/>
      <c r="O56" s="13" t="str">
        <f aca="false">IF(COUNT(M56:N56)&lt;2,"",M56*N56)</f>
        <v/>
      </c>
      <c r="P56" s="14" t="str">
        <f aca="false">IF(O56="","",INDEX(Settings!$B$5:$B$8,MATCH(O56,Settings!$A$5:$A$8,1)))</f>
        <v/>
      </c>
      <c r="Q56" s="17"/>
      <c r="R56" s="16" t="str">
        <f aca="false">IF(OR(Q56="",AND(P56="",I56="")),"",Q56+INDEX(Settings!$C$5:$C$8,MATCH(IF(O56="",H56,O56),Settings!$A$5:$A$8,1)))</f>
        <v/>
      </c>
      <c r="S56" s="14" t="str">
        <f aca="true">IF(R56="","",IF(R56&lt;TODAY(),"Overdue",""))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13" t="str">
        <f aca="false">IF(COUNT(F57:G57)&lt;2,"",F57*G57)</f>
        <v/>
      </c>
      <c r="I57" s="14" t="str">
        <f aca="false">IF(H57="","",INDEX(Settings!$B$5:$B$8,MATCH(H57,Settings!$A$5:$A$8,1)))</f>
        <v/>
      </c>
      <c r="J57" s="6"/>
      <c r="K57" s="6"/>
      <c r="L57" s="6"/>
      <c r="M57" s="6"/>
      <c r="N57" s="6"/>
      <c r="O57" s="13" t="str">
        <f aca="false">IF(COUNT(M57:N57)&lt;2,"",M57*N57)</f>
        <v/>
      </c>
      <c r="P57" s="14" t="str">
        <f aca="false">IF(O57="","",INDEX(Settings!$B$5:$B$8,MATCH(O57,Settings!$A$5:$A$8,1)))</f>
        <v/>
      </c>
      <c r="Q57" s="17"/>
      <c r="R57" s="16" t="str">
        <f aca="false">IF(OR(Q57="",AND(P57="",I57="")),"",Q57+INDEX(Settings!$C$5:$C$8,MATCH(IF(O57="",H57,O57),Settings!$A$5:$A$8,1)))</f>
        <v/>
      </c>
      <c r="S57" s="14" t="str">
        <f aca="true">IF(R57="","",IF(R57&lt;TODAY(),"Overdue",""))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13" t="str">
        <f aca="false">IF(COUNT(F58:G58)&lt;2,"",F58*G58)</f>
        <v/>
      </c>
      <c r="I58" s="14" t="str">
        <f aca="false">IF(H58="","",INDEX(Settings!$B$5:$B$8,MATCH(H58,Settings!$A$5:$A$8,1)))</f>
        <v/>
      </c>
      <c r="J58" s="6"/>
      <c r="K58" s="6"/>
      <c r="L58" s="6"/>
      <c r="M58" s="6"/>
      <c r="N58" s="6"/>
      <c r="O58" s="13" t="str">
        <f aca="false">IF(COUNT(M58:N58)&lt;2,"",M58*N58)</f>
        <v/>
      </c>
      <c r="P58" s="14" t="str">
        <f aca="false">IF(O58="","",INDEX(Settings!$B$5:$B$8,MATCH(O58,Settings!$A$5:$A$8,1)))</f>
        <v/>
      </c>
      <c r="Q58" s="17"/>
      <c r="R58" s="16" t="str">
        <f aca="false">IF(OR(Q58="",AND(P58="",I58="")),"",Q58+INDEX(Settings!$C$5:$C$8,MATCH(IF(O58="",H58,O58),Settings!$A$5:$A$8,1)))</f>
        <v/>
      </c>
      <c r="S58" s="14" t="str">
        <f aca="true">IF(R58="","",IF(R58&lt;TODAY(),"Overdue",""))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13" t="str">
        <f aca="false">IF(COUNT(F59:G59)&lt;2,"",F59*G59)</f>
        <v/>
      </c>
      <c r="I59" s="14" t="str">
        <f aca="false">IF(H59="","",INDEX(Settings!$B$5:$B$8,MATCH(H59,Settings!$A$5:$A$8,1)))</f>
        <v/>
      </c>
      <c r="J59" s="6"/>
      <c r="K59" s="6"/>
      <c r="L59" s="6"/>
      <c r="M59" s="6"/>
      <c r="N59" s="6"/>
      <c r="O59" s="13" t="str">
        <f aca="false">IF(COUNT(M59:N59)&lt;2,"",M59*N59)</f>
        <v/>
      </c>
      <c r="P59" s="14" t="str">
        <f aca="false">IF(O59="","",INDEX(Settings!$B$5:$B$8,MATCH(O59,Settings!$A$5:$A$8,1)))</f>
        <v/>
      </c>
      <c r="Q59" s="17"/>
      <c r="R59" s="16" t="str">
        <f aca="false">IF(OR(Q59="",AND(P59="",I59="")),"",Q59+INDEX(Settings!$C$5:$C$8,MATCH(IF(O59="",H59,O59),Settings!$A$5:$A$8,1)))</f>
        <v/>
      </c>
      <c r="S59" s="14" t="str">
        <f aca="true">IF(R59="","",IF(R59&lt;TODAY(),"Overdue",""))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13" t="str">
        <f aca="false">IF(COUNT(F60:G60)&lt;2,"",F60*G60)</f>
        <v/>
      </c>
      <c r="I60" s="14" t="str">
        <f aca="false">IF(H60="","",INDEX(Settings!$B$5:$B$8,MATCH(H60,Settings!$A$5:$A$8,1)))</f>
        <v/>
      </c>
      <c r="J60" s="6"/>
      <c r="K60" s="6"/>
      <c r="L60" s="6"/>
      <c r="M60" s="6"/>
      <c r="N60" s="6"/>
      <c r="O60" s="13" t="str">
        <f aca="false">IF(COUNT(M60:N60)&lt;2,"",M60*N60)</f>
        <v/>
      </c>
      <c r="P60" s="14" t="str">
        <f aca="false">IF(O60="","",INDEX(Settings!$B$5:$B$8,MATCH(O60,Settings!$A$5:$A$8,1)))</f>
        <v/>
      </c>
      <c r="Q60" s="17"/>
      <c r="R60" s="16" t="str">
        <f aca="false">IF(OR(Q60="",AND(P60="",I60="")),"",Q60+INDEX(Settings!$C$5:$C$8,MATCH(IF(O60="",H60,O60),Settings!$A$5:$A$8,1)))</f>
        <v/>
      </c>
      <c r="S60" s="14" t="str">
        <f aca="true">IF(R60="","",IF(R60&lt;TODAY(),"Overdue",""))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13" t="str">
        <f aca="false">IF(COUNT(F61:G61)&lt;2,"",F61*G61)</f>
        <v/>
      </c>
      <c r="I61" s="14" t="str">
        <f aca="false">IF(H61="","",INDEX(Settings!$B$5:$B$8,MATCH(H61,Settings!$A$5:$A$8,1)))</f>
        <v/>
      </c>
      <c r="J61" s="6"/>
      <c r="K61" s="6"/>
      <c r="L61" s="6"/>
      <c r="M61" s="6"/>
      <c r="N61" s="6"/>
      <c r="O61" s="13" t="str">
        <f aca="false">IF(COUNT(M61:N61)&lt;2,"",M61*N61)</f>
        <v/>
      </c>
      <c r="P61" s="14" t="str">
        <f aca="false">IF(O61="","",INDEX(Settings!$B$5:$B$8,MATCH(O61,Settings!$A$5:$A$8,1)))</f>
        <v/>
      </c>
      <c r="Q61" s="17"/>
      <c r="R61" s="16" t="str">
        <f aca="false">IF(OR(Q61="",AND(P61="",I61="")),"",Q61+INDEX(Settings!$C$5:$C$8,MATCH(IF(O61="",H61,O61),Settings!$A$5:$A$8,1)))</f>
        <v/>
      </c>
      <c r="S61" s="14" t="str">
        <f aca="true">IF(R61="","",IF(R61&lt;TODAY(),"Overdue",""))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13" t="str">
        <f aca="false">IF(COUNT(F62:G62)&lt;2,"",F62*G62)</f>
        <v/>
      </c>
      <c r="I62" s="14" t="str">
        <f aca="false">IF(H62="","",INDEX(Settings!$B$5:$B$8,MATCH(H62,Settings!$A$5:$A$8,1)))</f>
        <v/>
      </c>
      <c r="J62" s="6"/>
      <c r="K62" s="6"/>
      <c r="L62" s="6"/>
      <c r="M62" s="6"/>
      <c r="N62" s="6"/>
      <c r="O62" s="13" t="str">
        <f aca="false">IF(COUNT(M62:N62)&lt;2,"",M62*N62)</f>
        <v/>
      </c>
      <c r="P62" s="14" t="str">
        <f aca="false">IF(O62="","",INDEX(Settings!$B$5:$B$8,MATCH(O62,Settings!$A$5:$A$8,1)))</f>
        <v/>
      </c>
      <c r="Q62" s="17"/>
      <c r="R62" s="16" t="str">
        <f aca="false">IF(OR(Q62="",AND(P62="",I62="")),"",Q62+INDEX(Settings!$C$5:$C$8,MATCH(IF(O62="",H62,O62),Settings!$A$5:$A$8,1)))</f>
        <v/>
      </c>
      <c r="S62" s="14" t="str">
        <f aca="true">IF(R62="","",IF(R62&lt;TODAY(),"Overdue",""))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13" t="str">
        <f aca="false">IF(COUNT(F63:G63)&lt;2,"",F63*G63)</f>
        <v/>
      </c>
      <c r="I63" s="14" t="str">
        <f aca="false">IF(H63="","",INDEX(Settings!$B$5:$B$8,MATCH(H63,Settings!$A$5:$A$8,1)))</f>
        <v/>
      </c>
      <c r="J63" s="6"/>
      <c r="K63" s="6"/>
      <c r="L63" s="6"/>
      <c r="M63" s="6"/>
      <c r="N63" s="6"/>
      <c r="O63" s="13" t="str">
        <f aca="false">IF(COUNT(M63:N63)&lt;2,"",M63*N63)</f>
        <v/>
      </c>
      <c r="P63" s="14" t="str">
        <f aca="false">IF(O63="","",INDEX(Settings!$B$5:$B$8,MATCH(O63,Settings!$A$5:$A$8,1)))</f>
        <v/>
      </c>
      <c r="Q63" s="17"/>
      <c r="R63" s="16" t="str">
        <f aca="false">IF(OR(Q63="",AND(P63="",I63="")),"",Q63+INDEX(Settings!$C$5:$C$8,MATCH(IF(O63="",H63,O63),Settings!$A$5:$A$8,1)))</f>
        <v/>
      </c>
      <c r="S63" s="14" t="str">
        <f aca="true">IF(R63="","",IF(R63&lt;TODAY(),"Overdue",""))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13" t="str">
        <f aca="false">IF(COUNT(F64:G64)&lt;2,"",F64*G64)</f>
        <v/>
      </c>
      <c r="I64" s="14" t="str">
        <f aca="false">IF(H64="","",INDEX(Settings!$B$5:$B$8,MATCH(H64,Settings!$A$5:$A$8,1)))</f>
        <v/>
      </c>
      <c r="J64" s="6"/>
      <c r="K64" s="6"/>
      <c r="L64" s="6"/>
      <c r="M64" s="6"/>
      <c r="N64" s="6"/>
      <c r="O64" s="13" t="str">
        <f aca="false">IF(COUNT(M64:N64)&lt;2,"",M64*N64)</f>
        <v/>
      </c>
      <c r="P64" s="14" t="str">
        <f aca="false">IF(O64="","",INDEX(Settings!$B$5:$B$8,MATCH(O64,Settings!$A$5:$A$8,1)))</f>
        <v/>
      </c>
      <c r="Q64" s="17"/>
      <c r="R64" s="16" t="str">
        <f aca="false">IF(OR(Q64="",AND(P64="",I64="")),"",Q64+INDEX(Settings!$C$5:$C$8,MATCH(IF(O64="",H64,O64),Settings!$A$5:$A$8,1)))</f>
        <v/>
      </c>
      <c r="S64" s="14" t="str">
        <f aca="true">IF(R64="","",IF(R64&lt;TODAY(),"Overdue",""))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13" t="str">
        <f aca="false">IF(COUNT(F65:G65)&lt;2,"",F65*G65)</f>
        <v/>
      </c>
      <c r="I65" s="14" t="str">
        <f aca="false">IF(H65="","",INDEX(Settings!$B$5:$B$8,MATCH(H65,Settings!$A$5:$A$8,1)))</f>
        <v/>
      </c>
      <c r="J65" s="6"/>
      <c r="K65" s="6"/>
      <c r="L65" s="6"/>
      <c r="M65" s="6"/>
      <c r="N65" s="6"/>
      <c r="O65" s="13" t="str">
        <f aca="false">IF(COUNT(M65:N65)&lt;2,"",M65*N65)</f>
        <v/>
      </c>
      <c r="P65" s="14" t="str">
        <f aca="false">IF(O65="","",INDEX(Settings!$B$5:$B$8,MATCH(O65,Settings!$A$5:$A$8,1)))</f>
        <v/>
      </c>
      <c r="Q65" s="17"/>
      <c r="R65" s="16" t="str">
        <f aca="false">IF(OR(Q65="",AND(P65="",I65="")),"",Q65+INDEX(Settings!$C$5:$C$8,MATCH(IF(O65="",H65,O65),Settings!$A$5:$A$8,1)))</f>
        <v/>
      </c>
      <c r="S65" s="14" t="str">
        <f aca="true">IF(R65="","",IF(R65&lt;TODAY(),"Overdue",""))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13" t="str">
        <f aca="false">IF(COUNT(F66:G66)&lt;2,"",F66*G66)</f>
        <v/>
      </c>
      <c r="I66" s="14" t="str">
        <f aca="false">IF(H66="","",INDEX(Settings!$B$5:$B$8,MATCH(H66,Settings!$A$5:$A$8,1)))</f>
        <v/>
      </c>
      <c r="J66" s="6"/>
      <c r="K66" s="6"/>
      <c r="L66" s="6"/>
      <c r="M66" s="6"/>
      <c r="N66" s="6"/>
      <c r="O66" s="13" t="str">
        <f aca="false">IF(COUNT(M66:N66)&lt;2,"",M66*N66)</f>
        <v/>
      </c>
      <c r="P66" s="14" t="str">
        <f aca="false">IF(O66="","",INDEX(Settings!$B$5:$B$8,MATCH(O66,Settings!$A$5:$A$8,1)))</f>
        <v/>
      </c>
      <c r="Q66" s="17"/>
      <c r="R66" s="16" t="str">
        <f aca="false">IF(OR(Q66="",AND(P66="",I66="")),"",Q66+INDEX(Settings!$C$5:$C$8,MATCH(IF(O66="",H66,O66),Settings!$A$5:$A$8,1)))</f>
        <v/>
      </c>
      <c r="S66" s="14" t="str">
        <f aca="true">IF(R66="","",IF(R66&lt;TODAY(),"Overdue",""))</f>
        <v/>
      </c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13" t="str">
        <f aca="false">IF(COUNT(F67:G67)&lt;2,"",F67*G67)</f>
        <v/>
      </c>
      <c r="I67" s="14" t="str">
        <f aca="false">IF(H67="","",INDEX(Settings!$B$5:$B$8,MATCH(H67,Settings!$A$5:$A$8,1)))</f>
        <v/>
      </c>
      <c r="J67" s="6"/>
      <c r="K67" s="6"/>
      <c r="L67" s="6"/>
      <c r="M67" s="6"/>
      <c r="N67" s="6"/>
      <c r="O67" s="13" t="str">
        <f aca="false">IF(COUNT(M67:N67)&lt;2,"",M67*N67)</f>
        <v/>
      </c>
      <c r="P67" s="14" t="str">
        <f aca="false">IF(O67="","",INDEX(Settings!$B$5:$B$8,MATCH(O67,Settings!$A$5:$A$8,1)))</f>
        <v/>
      </c>
      <c r="Q67" s="17"/>
      <c r="R67" s="16" t="str">
        <f aca="false">IF(OR(Q67="",AND(P67="",I67="")),"",Q67+INDEX(Settings!$C$5:$C$8,MATCH(IF(O67="",H67,O67),Settings!$A$5:$A$8,1)))</f>
        <v/>
      </c>
      <c r="S67" s="14" t="str">
        <f aca="true">IF(R67="","",IF(R67&lt;TODAY(),"Overdue",""))</f>
        <v/>
      </c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13" t="str">
        <f aca="false">IF(COUNT(F68:G68)&lt;2,"",F68*G68)</f>
        <v/>
      </c>
      <c r="I68" s="14" t="str">
        <f aca="false">IF(H68="","",INDEX(Settings!$B$5:$B$8,MATCH(H68,Settings!$A$5:$A$8,1)))</f>
        <v/>
      </c>
      <c r="J68" s="6"/>
      <c r="K68" s="6"/>
      <c r="L68" s="6"/>
      <c r="M68" s="6"/>
      <c r="N68" s="6"/>
      <c r="O68" s="13" t="str">
        <f aca="false">IF(COUNT(M68:N68)&lt;2,"",M68*N68)</f>
        <v/>
      </c>
      <c r="P68" s="14" t="str">
        <f aca="false">IF(O68="","",INDEX(Settings!$B$5:$B$8,MATCH(O68,Settings!$A$5:$A$8,1)))</f>
        <v/>
      </c>
      <c r="Q68" s="17"/>
      <c r="R68" s="16" t="str">
        <f aca="false">IF(OR(Q68="",AND(P68="",I68="")),"",Q68+INDEX(Settings!$C$5:$C$8,MATCH(IF(O68="",H68,O68),Settings!$A$5:$A$8,1)))</f>
        <v/>
      </c>
      <c r="S68" s="14" t="str">
        <f aca="true">IF(R68="","",IF(R68&lt;TODAY(),"Overdue",""))</f>
        <v/>
      </c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13" t="str">
        <f aca="false">IF(COUNT(F69:G69)&lt;2,"",F69*G69)</f>
        <v/>
      </c>
      <c r="I69" s="14" t="str">
        <f aca="false">IF(H69="","",INDEX(Settings!$B$5:$B$8,MATCH(H69,Settings!$A$5:$A$8,1)))</f>
        <v/>
      </c>
      <c r="J69" s="6"/>
      <c r="K69" s="6"/>
      <c r="L69" s="6"/>
      <c r="M69" s="6"/>
      <c r="N69" s="6"/>
      <c r="O69" s="13" t="str">
        <f aca="false">IF(COUNT(M69:N69)&lt;2,"",M69*N69)</f>
        <v/>
      </c>
      <c r="P69" s="14" t="str">
        <f aca="false">IF(O69="","",INDEX(Settings!$B$5:$B$8,MATCH(O69,Settings!$A$5:$A$8,1)))</f>
        <v/>
      </c>
      <c r="Q69" s="17"/>
      <c r="R69" s="16" t="str">
        <f aca="false">IF(OR(Q69="",AND(P69="",I69="")),"",Q69+INDEX(Settings!$C$5:$C$8,MATCH(IF(O69="",H69,O69),Settings!$A$5:$A$8,1)))</f>
        <v/>
      </c>
      <c r="S69" s="14" t="str">
        <f aca="true">IF(R69="","",IF(R69&lt;TODAY(),"Overdue",""))</f>
        <v/>
      </c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13" t="str">
        <f aca="false">IF(COUNT(F70:G70)&lt;2,"",F70*G70)</f>
        <v/>
      </c>
      <c r="I70" s="14" t="str">
        <f aca="false">IF(H70="","",INDEX(Settings!$B$5:$B$8,MATCH(H70,Settings!$A$5:$A$8,1)))</f>
        <v/>
      </c>
      <c r="J70" s="6"/>
      <c r="K70" s="6"/>
      <c r="L70" s="6"/>
      <c r="M70" s="6"/>
      <c r="N70" s="6"/>
      <c r="O70" s="13" t="str">
        <f aca="false">IF(COUNT(M70:N70)&lt;2,"",M70*N70)</f>
        <v/>
      </c>
      <c r="P70" s="14" t="str">
        <f aca="false">IF(O70="","",INDEX(Settings!$B$5:$B$8,MATCH(O70,Settings!$A$5:$A$8,1)))</f>
        <v/>
      </c>
      <c r="Q70" s="17"/>
      <c r="R70" s="16" t="str">
        <f aca="false">IF(OR(Q70="",AND(P70="",I70="")),"",Q70+INDEX(Settings!$C$5:$C$8,MATCH(IF(O70="",H70,O70),Settings!$A$5:$A$8,1)))</f>
        <v/>
      </c>
      <c r="S70" s="14" t="str">
        <f aca="true">IF(R70="","",IF(R70&lt;TODAY(),"Overdue",""))</f>
        <v/>
      </c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13" t="str">
        <f aca="false">IF(COUNT(F71:G71)&lt;2,"",F71*G71)</f>
        <v/>
      </c>
      <c r="I71" s="14" t="str">
        <f aca="false">IF(H71="","",INDEX(Settings!$B$5:$B$8,MATCH(H71,Settings!$A$5:$A$8,1)))</f>
        <v/>
      </c>
      <c r="J71" s="6"/>
      <c r="K71" s="6"/>
      <c r="L71" s="6"/>
      <c r="M71" s="6"/>
      <c r="N71" s="6"/>
      <c r="O71" s="13" t="str">
        <f aca="false">IF(COUNT(M71:N71)&lt;2,"",M71*N71)</f>
        <v/>
      </c>
      <c r="P71" s="14" t="str">
        <f aca="false">IF(O71="","",INDEX(Settings!$B$5:$B$8,MATCH(O71,Settings!$A$5:$A$8,1)))</f>
        <v/>
      </c>
      <c r="Q71" s="17"/>
      <c r="R71" s="16" t="str">
        <f aca="false">IF(OR(Q71="",AND(P71="",I71="")),"",Q71+INDEX(Settings!$C$5:$C$8,MATCH(IF(O71="",H71,O71),Settings!$A$5:$A$8,1)))</f>
        <v/>
      </c>
      <c r="S71" s="14" t="str">
        <f aca="true">IF(R71="","",IF(R71&lt;TODAY(),"Overdue",""))</f>
        <v/>
      </c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13" t="str">
        <f aca="false">IF(COUNT(F72:G72)&lt;2,"",F72*G72)</f>
        <v/>
      </c>
      <c r="I72" s="14" t="str">
        <f aca="false">IF(H72="","",INDEX(Settings!$B$5:$B$8,MATCH(H72,Settings!$A$5:$A$8,1)))</f>
        <v/>
      </c>
      <c r="J72" s="6"/>
      <c r="K72" s="6"/>
      <c r="L72" s="6"/>
      <c r="M72" s="6"/>
      <c r="N72" s="6"/>
      <c r="O72" s="13" t="str">
        <f aca="false">IF(COUNT(M72:N72)&lt;2,"",M72*N72)</f>
        <v/>
      </c>
      <c r="P72" s="14" t="str">
        <f aca="false">IF(O72="","",INDEX(Settings!$B$5:$B$8,MATCH(O72,Settings!$A$5:$A$8,1)))</f>
        <v/>
      </c>
      <c r="Q72" s="17"/>
      <c r="R72" s="16" t="str">
        <f aca="false">IF(OR(Q72="",AND(P72="",I72="")),"",Q72+INDEX(Settings!$C$5:$C$8,MATCH(IF(O72="",H72,O72),Settings!$A$5:$A$8,1)))</f>
        <v/>
      </c>
      <c r="S72" s="14" t="str">
        <f aca="true">IF(R72="","",IF(R72&lt;TODAY(),"Overdue",""))</f>
        <v/>
      </c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13" t="str">
        <f aca="false">IF(COUNT(F73:G73)&lt;2,"",F73*G73)</f>
        <v/>
      </c>
      <c r="I73" s="14" t="str">
        <f aca="false">IF(H73="","",INDEX(Settings!$B$5:$B$8,MATCH(H73,Settings!$A$5:$A$8,1)))</f>
        <v/>
      </c>
      <c r="J73" s="6"/>
      <c r="K73" s="6"/>
      <c r="L73" s="6"/>
      <c r="M73" s="6"/>
      <c r="N73" s="6"/>
      <c r="O73" s="13" t="str">
        <f aca="false">IF(COUNT(M73:N73)&lt;2,"",M73*N73)</f>
        <v/>
      </c>
      <c r="P73" s="14" t="str">
        <f aca="false">IF(O73="","",INDEX(Settings!$B$5:$B$8,MATCH(O73,Settings!$A$5:$A$8,1)))</f>
        <v/>
      </c>
      <c r="Q73" s="17"/>
      <c r="R73" s="16" t="str">
        <f aca="false">IF(OR(Q73="",AND(P73="",I73="")),"",Q73+INDEX(Settings!$C$5:$C$8,MATCH(IF(O73="",H73,O73),Settings!$A$5:$A$8,1)))</f>
        <v/>
      </c>
      <c r="S73" s="14" t="str">
        <f aca="true">IF(R73="","",IF(R73&lt;TODAY(),"Overdue",""))</f>
        <v/>
      </c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13" t="str">
        <f aca="false">IF(COUNT(F74:G74)&lt;2,"",F74*G74)</f>
        <v/>
      </c>
      <c r="I74" s="14" t="str">
        <f aca="false">IF(H74="","",INDEX(Settings!$B$5:$B$8,MATCH(H74,Settings!$A$5:$A$8,1)))</f>
        <v/>
      </c>
      <c r="J74" s="6"/>
      <c r="K74" s="6"/>
      <c r="L74" s="6"/>
      <c r="M74" s="6"/>
      <c r="N74" s="6"/>
      <c r="O74" s="13" t="str">
        <f aca="false">IF(COUNT(M74:N74)&lt;2,"",M74*N74)</f>
        <v/>
      </c>
      <c r="P74" s="14" t="str">
        <f aca="false">IF(O74="","",INDEX(Settings!$B$5:$B$8,MATCH(O74,Settings!$A$5:$A$8,1)))</f>
        <v/>
      </c>
      <c r="Q74" s="17"/>
      <c r="R74" s="16" t="str">
        <f aca="false">IF(OR(Q74="",AND(P74="",I74="")),"",Q74+INDEX(Settings!$C$5:$C$8,MATCH(IF(O74="",H74,O74),Settings!$A$5:$A$8,1)))</f>
        <v/>
      </c>
      <c r="S74" s="14" t="str">
        <f aca="true">IF(R74="","",IF(R74&lt;TODAY(),"Overdue",""))</f>
        <v/>
      </c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13" t="str">
        <f aca="false">IF(COUNT(F75:G75)&lt;2,"",F75*G75)</f>
        <v/>
      </c>
      <c r="I75" s="14" t="str">
        <f aca="false">IF(H75="","",INDEX(Settings!$B$5:$B$8,MATCH(H75,Settings!$A$5:$A$8,1)))</f>
        <v/>
      </c>
      <c r="J75" s="6"/>
      <c r="K75" s="6"/>
      <c r="L75" s="6"/>
      <c r="M75" s="6"/>
      <c r="N75" s="6"/>
      <c r="O75" s="13" t="str">
        <f aca="false">IF(COUNT(M75:N75)&lt;2,"",M75*N75)</f>
        <v/>
      </c>
      <c r="P75" s="14" t="str">
        <f aca="false">IF(O75="","",INDEX(Settings!$B$5:$B$8,MATCH(O75,Settings!$A$5:$A$8,1)))</f>
        <v/>
      </c>
      <c r="Q75" s="17"/>
      <c r="R75" s="16" t="str">
        <f aca="false">IF(OR(Q75="",AND(P75="",I75="")),"",Q75+INDEX(Settings!$C$5:$C$8,MATCH(IF(O75="",H75,O75),Settings!$A$5:$A$8,1)))</f>
        <v/>
      </c>
      <c r="S75" s="14" t="str">
        <f aca="true">IF(R75="","",IF(R75&lt;TODAY(),"Overdue",""))</f>
        <v/>
      </c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13" t="str">
        <f aca="false">IF(COUNT(F76:G76)&lt;2,"",F76*G76)</f>
        <v/>
      </c>
      <c r="I76" s="14" t="str">
        <f aca="false">IF(H76="","",INDEX(Settings!$B$5:$B$8,MATCH(H76,Settings!$A$5:$A$8,1)))</f>
        <v/>
      </c>
      <c r="J76" s="6"/>
      <c r="K76" s="6"/>
      <c r="L76" s="6"/>
      <c r="M76" s="6"/>
      <c r="N76" s="6"/>
      <c r="O76" s="13" t="str">
        <f aca="false">IF(COUNT(M76:N76)&lt;2,"",M76*N76)</f>
        <v/>
      </c>
      <c r="P76" s="14" t="str">
        <f aca="false">IF(O76="","",INDEX(Settings!$B$5:$B$8,MATCH(O76,Settings!$A$5:$A$8,1)))</f>
        <v/>
      </c>
      <c r="Q76" s="17"/>
      <c r="R76" s="16" t="str">
        <f aca="false">IF(OR(Q76="",AND(P76="",I76="")),"",Q76+INDEX(Settings!$C$5:$C$8,MATCH(IF(O76="",H76,O76),Settings!$A$5:$A$8,1)))</f>
        <v/>
      </c>
      <c r="S76" s="14" t="str">
        <f aca="true">IF(R76="","",IF(R76&lt;TODAY(),"Overdue",""))</f>
        <v/>
      </c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13" t="str">
        <f aca="false">IF(COUNT(F77:G77)&lt;2,"",F77*G77)</f>
        <v/>
      </c>
      <c r="I77" s="14" t="str">
        <f aca="false">IF(H77="","",INDEX(Settings!$B$5:$B$8,MATCH(H77,Settings!$A$5:$A$8,1)))</f>
        <v/>
      </c>
      <c r="J77" s="6"/>
      <c r="K77" s="6"/>
      <c r="L77" s="6"/>
      <c r="M77" s="6"/>
      <c r="N77" s="6"/>
      <c r="O77" s="13" t="str">
        <f aca="false">IF(COUNT(M77:N77)&lt;2,"",M77*N77)</f>
        <v/>
      </c>
      <c r="P77" s="14" t="str">
        <f aca="false">IF(O77="","",INDEX(Settings!$B$5:$B$8,MATCH(O77,Settings!$A$5:$A$8,1)))</f>
        <v/>
      </c>
      <c r="Q77" s="17"/>
      <c r="R77" s="16" t="str">
        <f aca="false">IF(OR(Q77="",AND(P77="",I77="")),"",Q77+INDEX(Settings!$C$5:$C$8,MATCH(IF(O77="",H77,O77),Settings!$A$5:$A$8,1)))</f>
        <v/>
      </c>
      <c r="S77" s="14" t="str">
        <f aca="true">IF(R77="","",IF(R77&lt;TODAY(),"Overdue",""))</f>
        <v/>
      </c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13" t="str">
        <f aca="false">IF(COUNT(F78:G78)&lt;2,"",F78*G78)</f>
        <v/>
      </c>
      <c r="I78" s="14" t="str">
        <f aca="false">IF(H78="","",INDEX(Settings!$B$5:$B$8,MATCH(H78,Settings!$A$5:$A$8,1)))</f>
        <v/>
      </c>
      <c r="J78" s="6"/>
      <c r="K78" s="6"/>
      <c r="L78" s="6"/>
      <c r="M78" s="6"/>
      <c r="N78" s="6"/>
      <c r="O78" s="13" t="str">
        <f aca="false">IF(COUNT(M78:N78)&lt;2,"",M78*N78)</f>
        <v/>
      </c>
      <c r="P78" s="14" t="str">
        <f aca="false">IF(O78="","",INDEX(Settings!$B$5:$B$8,MATCH(O78,Settings!$A$5:$A$8,1)))</f>
        <v/>
      </c>
      <c r="Q78" s="17"/>
      <c r="R78" s="16" t="str">
        <f aca="false">IF(OR(Q78="",AND(P78="",I78="")),"",Q78+INDEX(Settings!$C$5:$C$8,MATCH(IF(O78="",H78,O78),Settings!$A$5:$A$8,1)))</f>
        <v/>
      </c>
      <c r="S78" s="14" t="str">
        <f aca="true">IF(R78="","",IF(R78&lt;TODAY(),"Overdue",""))</f>
        <v/>
      </c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13" t="str">
        <f aca="false">IF(COUNT(F79:G79)&lt;2,"",F79*G79)</f>
        <v/>
      </c>
      <c r="I79" s="14" t="str">
        <f aca="false">IF(H79="","",INDEX(Settings!$B$5:$B$8,MATCH(H79,Settings!$A$5:$A$8,1)))</f>
        <v/>
      </c>
      <c r="J79" s="6"/>
      <c r="K79" s="6"/>
      <c r="L79" s="6"/>
      <c r="M79" s="6"/>
      <c r="N79" s="6"/>
      <c r="O79" s="13" t="str">
        <f aca="false">IF(COUNT(M79:N79)&lt;2,"",M79*N79)</f>
        <v/>
      </c>
      <c r="P79" s="14" t="str">
        <f aca="false">IF(O79="","",INDEX(Settings!$B$5:$B$8,MATCH(O79,Settings!$A$5:$A$8,1)))</f>
        <v/>
      </c>
      <c r="Q79" s="17"/>
      <c r="R79" s="16" t="str">
        <f aca="false">IF(OR(Q79="",AND(P79="",I79="")),"",Q79+INDEX(Settings!$C$5:$C$8,MATCH(IF(O79="",H79,O79),Settings!$A$5:$A$8,1)))</f>
        <v/>
      </c>
      <c r="S79" s="14" t="str">
        <f aca="true">IF(R79="","",IF(R79&lt;TODAY(),"Overdue",""))</f>
        <v/>
      </c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13" t="str">
        <f aca="false">IF(COUNT(F80:G80)&lt;2,"",F80*G80)</f>
        <v/>
      </c>
      <c r="I80" s="14" t="str">
        <f aca="false">IF(H80="","",INDEX(Settings!$B$5:$B$8,MATCH(H80,Settings!$A$5:$A$8,1)))</f>
        <v/>
      </c>
      <c r="J80" s="6"/>
      <c r="K80" s="6"/>
      <c r="L80" s="6"/>
      <c r="M80" s="6"/>
      <c r="N80" s="6"/>
      <c r="O80" s="13" t="str">
        <f aca="false">IF(COUNT(M80:N80)&lt;2,"",M80*N80)</f>
        <v/>
      </c>
      <c r="P80" s="14" t="str">
        <f aca="false">IF(O80="","",INDEX(Settings!$B$5:$B$8,MATCH(O80,Settings!$A$5:$A$8,1)))</f>
        <v/>
      </c>
      <c r="Q80" s="17"/>
      <c r="R80" s="16" t="str">
        <f aca="false">IF(OR(Q80="",AND(P80="",I80="")),"",Q80+INDEX(Settings!$C$5:$C$8,MATCH(IF(O80="",H80,O80),Settings!$A$5:$A$8,1)))</f>
        <v/>
      </c>
      <c r="S80" s="14" t="str">
        <f aca="true">IF(R80="","",IF(R80&lt;TODAY(),"Overdue",""))</f>
        <v/>
      </c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13" t="str">
        <f aca="false">IF(COUNT(F81:G81)&lt;2,"",F81*G81)</f>
        <v/>
      </c>
      <c r="I81" s="14" t="str">
        <f aca="false">IF(H81="","",INDEX(Settings!$B$5:$B$8,MATCH(H81,Settings!$A$5:$A$8,1)))</f>
        <v/>
      </c>
      <c r="J81" s="6"/>
      <c r="K81" s="6"/>
      <c r="L81" s="6"/>
      <c r="M81" s="6"/>
      <c r="N81" s="6"/>
      <c r="O81" s="13" t="str">
        <f aca="false">IF(COUNT(M81:N81)&lt;2,"",M81*N81)</f>
        <v/>
      </c>
      <c r="P81" s="14" t="str">
        <f aca="false">IF(O81="","",INDEX(Settings!$B$5:$B$8,MATCH(O81,Settings!$A$5:$A$8,1)))</f>
        <v/>
      </c>
      <c r="Q81" s="17"/>
      <c r="R81" s="16" t="str">
        <f aca="false">IF(OR(Q81="",AND(P81="",I81="")),"",Q81+INDEX(Settings!$C$5:$C$8,MATCH(IF(O81="",H81,O81),Settings!$A$5:$A$8,1)))</f>
        <v/>
      </c>
      <c r="S81" s="14" t="str">
        <f aca="true">IF(R81="","",IF(R81&lt;TODAY(),"Overdue",""))</f>
        <v/>
      </c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13" t="str">
        <f aca="false">IF(COUNT(F82:G82)&lt;2,"",F82*G82)</f>
        <v/>
      </c>
      <c r="I82" s="14" t="str">
        <f aca="false">IF(H82="","",INDEX(Settings!$B$5:$B$8,MATCH(H82,Settings!$A$5:$A$8,1)))</f>
        <v/>
      </c>
      <c r="J82" s="6"/>
      <c r="K82" s="6"/>
      <c r="L82" s="6"/>
      <c r="M82" s="6"/>
      <c r="N82" s="6"/>
      <c r="O82" s="13" t="str">
        <f aca="false">IF(COUNT(M82:N82)&lt;2,"",M82*N82)</f>
        <v/>
      </c>
      <c r="P82" s="14" t="str">
        <f aca="false">IF(O82="","",INDEX(Settings!$B$5:$B$8,MATCH(O82,Settings!$A$5:$A$8,1)))</f>
        <v/>
      </c>
      <c r="Q82" s="17"/>
      <c r="R82" s="16" t="str">
        <f aca="false">IF(OR(Q82="",AND(P82="",I82="")),"",Q82+INDEX(Settings!$C$5:$C$8,MATCH(IF(O82="",H82,O82),Settings!$A$5:$A$8,1)))</f>
        <v/>
      </c>
      <c r="S82" s="14" t="str">
        <f aca="true">IF(R82="","",IF(R82&lt;TODAY(),"Overdue",""))</f>
        <v/>
      </c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13" t="str">
        <f aca="false">IF(COUNT(F83:G83)&lt;2,"",F83*G83)</f>
        <v/>
      </c>
      <c r="I83" s="14" t="str">
        <f aca="false">IF(H83="","",INDEX(Settings!$B$5:$B$8,MATCH(H83,Settings!$A$5:$A$8,1)))</f>
        <v/>
      </c>
      <c r="J83" s="6"/>
      <c r="K83" s="6"/>
      <c r="L83" s="6"/>
      <c r="M83" s="6"/>
      <c r="N83" s="6"/>
      <c r="O83" s="13" t="str">
        <f aca="false">IF(COUNT(M83:N83)&lt;2,"",M83*N83)</f>
        <v/>
      </c>
      <c r="P83" s="14" t="str">
        <f aca="false">IF(O83="","",INDEX(Settings!$B$5:$B$8,MATCH(O83,Settings!$A$5:$A$8,1)))</f>
        <v/>
      </c>
      <c r="Q83" s="17"/>
      <c r="R83" s="16" t="str">
        <f aca="false">IF(OR(Q83="",AND(P83="",I83="")),"",Q83+INDEX(Settings!$C$5:$C$8,MATCH(IF(O83="",H83,O83),Settings!$A$5:$A$8,1)))</f>
        <v/>
      </c>
      <c r="S83" s="14" t="str">
        <f aca="true">IF(R83="","",IF(R83&lt;TODAY(),"Overdue",""))</f>
        <v/>
      </c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13" t="str">
        <f aca="false">IF(COUNT(F84:G84)&lt;2,"",F84*G84)</f>
        <v/>
      </c>
      <c r="I84" s="14" t="str">
        <f aca="false">IF(H84="","",INDEX(Settings!$B$5:$B$8,MATCH(H84,Settings!$A$5:$A$8,1)))</f>
        <v/>
      </c>
      <c r="J84" s="6"/>
      <c r="K84" s="6"/>
      <c r="L84" s="6"/>
      <c r="M84" s="6"/>
      <c r="N84" s="6"/>
      <c r="O84" s="13" t="str">
        <f aca="false">IF(COUNT(M84:N84)&lt;2,"",M84*N84)</f>
        <v/>
      </c>
      <c r="P84" s="14" t="str">
        <f aca="false">IF(O84="","",INDEX(Settings!$B$5:$B$8,MATCH(O84,Settings!$A$5:$A$8,1)))</f>
        <v/>
      </c>
      <c r="Q84" s="17"/>
      <c r="R84" s="16" t="str">
        <f aca="false">IF(OR(Q84="",AND(P84="",I84="")),"",Q84+INDEX(Settings!$C$5:$C$8,MATCH(IF(O84="",H84,O84),Settings!$A$5:$A$8,1)))</f>
        <v/>
      </c>
      <c r="S84" s="14" t="str">
        <f aca="true">IF(R84="","",IF(R84&lt;TODAY(),"Overdue",""))</f>
        <v/>
      </c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13" t="str">
        <f aca="false">IF(COUNT(F85:G85)&lt;2,"",F85*G85)</f>
        <v/>
      </c>
      <c r="I85" s="14" t="str">
        <f aca="false">IF(H85="","",INDEX(Settings!$B$5:$B$8,MATCH(H85,Settings!$A$5:$A$8,1)))</f>
        <v/>
      </c>
      <c r="J85" s="6"/>
      <c r="K85" s="6"/>
      <c r="L85" s="6"/>
      <c r="M85" s="6"/>
      <c r="N85" s="6"/>
      <c r="O85" s="13" t="str">
        <f aca="false">IF(COUNT(M85:N85)&lt;2,"",M85*N85)</f>
        <v/>
      </c>
      <c r="P85" s="14" t="str">
        <f aca="false">IF(O85="","",INDEX(Settings!$B$5:$B$8,MATCH(O85,Settings!$A$5:$A$8,1)))</f>
        <v/>
      </c>
      <c r="Q85" s="17"/>
      <c r="R85" s="16" t="str">
        <f aca="false">IF(OR(Q85="",AND(P85="",I85="")),"",Q85+INDEX(Settings!$C$5:$C$8,MATCH(IF(O85="",H85,O85),Settings!$A$5:$A$8,1)))</f>
        <v/>
      </c>
      <c r="S85" s="14" t="str">
        <f aca="true">IF(R85="","",IF(R85&lt;TODAY(),"Overdue",""))</f>
        <v/>
      </c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/>
      <c r="H86" s="13" t="str">
        <f aca="false">IF(COUNT(F86:G86)&lt;2,"",F86*G86)</f>
        <v/>
      </c>
      <c r="I86" s="14" t="str">
        <f aca="false">IF(H86="","",INDEX(Settings!$B$5:$B$8,MATCH(H86,Settings!$A$5:$A$8,1)))</f>
        <v/>
      </c>
      <c r="J86" s="6"/>
      <c r="K86" s="6"/>
      <c r="L86" s="6"/>
      <c r="M86" s="6"/>
      <c r="N86" s="6"/>
      <c r="O86" s="13" t="str">
        <f aca="false">IF(COUNT(M86:N86)&lt;2,"",M86*N86)</f>
        <v/>
      </c>
      <c r="P86" s="14" t="str">
        <f aca="false">IF(O86="","",INDEX(Settings!$B$5:$B$8,MATCH(O86,Settings!$A$5:$A$8,1)))</f>
        <v/>
      </c>
      <c r="Q86" s="17"/>
      <c r="R86" s="16" t="str">
        <f aca="false">IF(OR(Q86="",AND(P86="",I86="")),"",Q86+INDEX(Settings!$C$5:$C$8,MATCH(IF(O86="",H86,O86),Settings!$A$5:$A$8,1)))</f>
        <v/>
      </c>
      <c r="S86" s="14" t="str">
        <f aca="true">IF(R86="","",IF(R86&lt;TODAY(),"Overdue",""))</f>
        <v/>
      </c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/>
      <c r="H87" s="13" t="str">
        <f aca="false">IF(COUNT(F87:G87)&lt;2,"",F87*G87)</f>
        <v/>
      </c>
      <c r="I87" s="14" t="str">
        <f aca="false">IF(H87="","",INDEX(Settings!$B$5:$B$8,MATCH(H87,Settings!$A$5:$A$8,1)))</f>
        <v/>
      </c>
      <c r="J87" s="6"/>
      <c r="K87" s="6"/>
      <c r="L87" s="6"/>
      <c r="M87" s="6"/>
      <c r="N87" s="6"/>
      <c r="O87" s="13" t="str">
        <f aca="false">IF(COUNT(M87:N87)&lt;2,"",M87*N87)</f>
        <v/>
      </c>
      <c r="P87" s="14" t="str">
        <f aca="false">IF(O87="","",INDEX(Settings!$B$5:$B$8,MATCH(O87,Settings!$A$5:$A$8,1)))</f>
        <v/>
      </c>
      <c r="Q87" s="17"/>
      <c r="R87" s="16" t="str">
        <f aca="false">IF(OR(Q87="",AND(P87="",I87="")),"",Q87+INDEX(Settings!$C$5:$C$8,MATCH(IF(O87="",H87,O87),Settings!$A$5:$A$8,1)))</f>
        <v/>
      </c>
      <c r="S87" s="14" t="str">
        <f aca="true">IF(R87="","",IF(R87&lt;TODAY(),"Overdue",""))</f>
        <v/>
      </c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6"/>
      <c r="H88" s="13" t="str">
        <f aca="false">IF(COUNT(F88:G88)&lt;2,"",F88*G88)</f>
        <v/>
      </c>
      <c r="I88" s="14" t="str">
        <f aca="false">IF(H88="","",INDEX(Settings!$B$5:$B$8,MATCH(H88,Settings!$A$5:$A$8,1)))</f>
        <v/>
      </c>
      <c r="J88" s="6"/>
      <c r="K88" s="6"/>
      <c r="L88" s="6"/>
      <c r="M88" s="6"/>
      <c r="N88" s="6"/>
      <c r="O88" s="13" t="str">
        <f aca="false">IF(COUNT(M88:N88)&lt;2,"",M88*N88)</f>
        <v/>
      </c>
      <c r="P88" s="14" t="str">
        <f aca="false">IF(O88="","",INDEX(Settings!$B$5:$B$8,MATCH(O88,Settings!$A$5:$A$8,1)))</f>
        <v/>
      </c>
      <c r="Q88" s="17"/>
      <c r="R88" s="16" t="str">
        <f aca="false">IF(OR(Q88="",AND(P88="",I88="")),"",Q88+INDEX(Settings!$C$5:$C$8,MATCH(IF(O88="",H88,O88),Settings!$A$5:$A$8,1)))</f>
        <v/>
      </c>
      <c r="S88" s="14" t="str">
        <f aca="true">IF(R88="","",IF(R88&lt;TODAY(),"Overdue",""))</f>
        <v/>
      </c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6"/>
      <c r="H89" s="13" t="str">
        <f aca="false">IF(COUNT(F89:G89)&lt;2,"",F89*G89)</f>
        <v/>
      </c>
      <c r="I89" s="14" t="str">
        <f aca="false">IF(H89="","",INDEX(Settings!$B$5:$B$8,MATCH(H89,Settings!$A$5:$A$8,1)))</f>
        <v/>
      </c>
      <c r="J89" s="6"/>
      <c r="K89" s="6"/>
      <c r="L89" s="6"/>
      <c r="M89" s="6"/>
      <c r="N89" s="6"/>
      <c r="O89" s="13" t="str">
        <f aca="false">IF(COUNT(M89:N89)&lt;2,"",M89*N89)</f>
        <v/>
      </c>
      <c r="P89" s="14" t="str">
        <f aca="false">IF(O89="","",INDEX(Settings!$B$5:$B$8,MATCH(O89,Settings!$A$5:$A$8,1)))</f>
        <v/>
      </c>
      <c r="Q89" s="17"/>
      <c r="R89" s="16" t="str">
        <f aca="false">IF(OR(Q89="",AND(P89="",I89="")),"",Q89+INDEX(Settings!$C$5:$C$8,MATCH(IF(O89="",H89,O89),Settings!$A$5:$A$8,1)))</f>
        <v/>
      </c>
      <c r="S89" s="14" t="str">
        <f aca="true">IF(R89="","",IF(R89&lt;TODAY(),"Overdue",""))</f>
        <v/>
      </c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6"/>
      <c r="H90" s="13" t="str">
        <f aca="false">IF(COUNT(F90:G90)&lt;2,"",F90*G90)</f>
        <v/>
      </c>
      <c r="I90" s="14" t="str">
        <f aca="false">IF(H90="","",INDEX(Settings!$B$5:$B$8,MATCH(H90,Settings!$A$5:$A$8,1)))</f>
        <v/>
      </c>
      <c r="J90" s="6"/>
      <c r="K90" s="6"/>
      <c r="L90" s="6"/>
      <c r="M90" s="6"/>
      <c r="N90" s="6"/>
      <c r="O90" s="13" t="str">
        <f aca="false">IF(COUNT(M90:N90)&lt;2,"",M90*N90)</f>
        <v/>
      </c>
      <c r="P90" s="14" t="str">
        <f aca="false">IF(O90="","",INDEX(Settings!$B$5:$B$8,MATCH(O90,Settings!$A$5:$A$8,1)))</f>
        <v/>
      </c>
      <c r="Q90" s="17"/>
      <c r="R90" s="16" t="str">
        <f aca="false">IF(OR(Q90="",AND(P90="",I90="")),"",Q90+INDEX(Settings!$C$5:$C$8,MATCH(IF(O90="",H90,O90),Settings!$A$5:$A$8,1)))</f>
        <v/>
      </c>
      <c r="S90" s="14" t="str">
        <f aca="true">IF(R90="","",IF(R90&lt;TODAY(),"Overdue",""))</f>
        <v/>
      </c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6"/>
      <c r="H91" s="13" t="str">
        <f aca="false">IF(COUNT(F91:G91)&lt;2,"",F91*G91)</f>
        <v/>
      </c>
      <c r="I91" s="14" t="str">
        <f aca="false">IF(H91="","",INDEX(Settings!$B$5:$B$8,MATCH(H91,Settings!$A$5:$A$8,1)))</f>
        <v/>
      </c>
      <c r="J91" s="6"/>
      <c r="K91" s="6"/>
      <c r="L91" s="6"/>
      <c r="M91" s="6"/>
      <c r="N91" s="6"/>
      <c r="O91" s="13" t="str">
        <f aca="false">IF(COUNT(M91:N91)&lt;2,"",M91*N91)</f>
        <v/>
      </c>
      <c r="P91" s="14" t="str">
        <f aca="false">IF(O91="","",INDEX(Settings!$B$5:$B$8,MATCH(O91,Settings!$A$5:$A$8,1)))</f>
        <v/>
      </c>
      <c r="Q91" s="17"/>
      <c r="R91" s="16" t="str">
        <f aca="false">IF(OR(Q91="",AND(P91="",I91="")),"",Q91+INDEX(Settings!$C$5:$C$8,MATCH(IF(O91="",H91,O91),Settings!$A$5:$A$8,1)))</f>
        <v/>
      </c>
      <c r="S91" s="14" t="str">
        <f aca="true">IF(R91="","",IF(R91&lt;TODAY(),"Overdue",""))</f>
        <v/>
      </c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6"/>
      <c r="H92" s="13" t="str">
        <f aca="false">IF(COUNT(F92:G92)&lt;2,"",F92*G92)</f>
        <v/>
      </c>
      <c r="I92" s="14" t="str">
        <f aca="false">IF(H92="","",INDEX(Settings!$B$5:$B$8,MATCH(H92,Settings!$A$5:$A$8,1)))</f>
        <v/>
      </c>
      <c r="J92" s="6"/>
      <c r="K92" s="6"/>
      <c r="L92" s="6"/>
      <c r="M92" s="6"/>
      <c r="N92" s="6"/>
      <c r="O92" s="13" t="str">
        <f aca="false">IF(COUNT(M92:N92)&lt;2,"",M92*N92)</f>
        <v/>
      </c>
      <c r="P92" s="14" t="str">
        <f aca="false">IF(O92="","",INDEX(Settings!$B$5:$B$8,MATCH(O92,Settings!$A$5:$A$8,1)))</f>
        <v/>
      </c>
      <c r="Q92" s="17"/>
      <c r="R92" s="16" t="str">
        <f aca="false">IF(OR(Q92="",AND(P92="",I92="")),"",Q92+INDEX(Settings!$C$5:$C$8,MATCH(IF(O92="",H92,O92),Settings!$A$5:$A$8,1)))</f>
        <v/>
      </c>
      <c r="S92" s="14" t="str">
        <f aca="true">IF(R92="","",IF(R92&lt;TODAY(),"Overdue",""))</f>
        <v/>
      </c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6"/>
      <c r="H93" s="13" t="str">
        <f aca="false">IF(COUNT(F93:G93)&lt;2,"",F93*G93)</f>
        <v/>
      </c>
      <c r="I93" s="14" t="str">
        <f aca="false">IF(H93="","",INDEX(Settings!$B$5:$B$8,MATCH(H93,Settings!$A$5:$A$8,1)))</f>
        <v/>
      </c>
      <c r="J93" s="6"/>
      <c r="K93" s="6"/>
      <c r="L93" s="6"/>
      <c r="M93" s="6"/>
      <c r="N93" s="6"/>
      <c r="O93" s="13" t="str">
        <f aca="false">IF(COUNT(M93:N93)&lt;2,"",M93*N93)</f>
        <v/>
      </c>
      <c r="P93" s="14" t="str">
        <f aca="false">IF(O93="","",INDEX(Settings!$B$5:$B$8,MATCH(O93,Settings!$A$5:$A$8,1)))</f>
        <v/>
      </c>
      <c r="Q93" s="17"/>
      <c r="R93" s="16" t="str">
        <f aca="false">IF(OR(Q93="",AND(P93="",I93="")),"",Q93+INDEX(Settings!$C$5:$C$8,MATCH(IF(O93="",H93,O93),Settings!$A$5:$A$8,1)))</f>
        <v/>
      </c>
      <c r="S93" s="14" t="str">
        <f aca="true">IF(R93="","",IF(R93&lt;TODAY(),"Overdue",""))</f>
        <v/>
      </c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6"/>
      <c r="H94" s="13" t="str">
        <f aca="false">IF(COUNT(F94:G94)&lt;2,"",F94*G94)</f>
        <v/>
      </c>
      <c r="I94" s="14" t="str">
        <f aca="false">IF(H94="","",INDEX(Settings!$B$5:$B$8,MATCH(H94,Settings!$A$5:$A$8,1)))</f>
        <v/>
      </c>
      <c r="J94" s="6"/>
      <c r="K94" s="6"/>
      <c r="L94" s="6"/>
      <c r="M94" s="6"/>
      <c r="N94" s="6"/>
      <c r="O94" s="13" t="str">
        <f aca="false">IF(COUNT(M94:N94)&lt;2,"",M94*N94)</f>
        <v/>
      </c>
      <c r="P94" s="14" t="str">
        <f aca="false">IF(O94="","",INDEX(Settings!$B$5:$B$8,MATCH(O94,Settings!$A$5:$A$8,1)))</f>
        <v/>
      </c>
      <c r="Q94" s="17"/>
      <c r="R94" s="16" t="str">
        <f aca="false">IF(OR(Q94="",AND(P94="",I94="")),"",Q94+INDEX(Settings!$C$5:$C$8,MATCH(IF(O94="",H94,O94),Settings!$A$5:$A$8,1)))</f>
        <v/>
      </c>
      <c r="S94" s="14" t="str">
        <f aca="true">IF(R94="","",IF(R94&lt;TODAY(),"Overdue",""))</f>
        <v/>
      </c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6"/>
      <c r="H95" s="13" t="str">
        <f aca="false">IF(COUNT(F95:G95)&lt;2,"",F95*G95)</f>
        <v/>
      </c>
      <c r="I95" s="14" t="str">
        <f aca="false">IF(H95="","",INDEX(Settings!$B$5:$B$8,MATCH(H95,Settings!$A$5:$A$8,1)))</f>
        <v/>
      </c>
      <c r="J95" s="6"/>
      <c r="K95" s="6"/>
      <c r="L95" s="6"/>
      <c r="M95" s="6"/>
      <c r="N95" s="6"/>
      <c r="O95" s="13" t="str">
        <f aca="false">IF(COUNT(M95:N95)&lt;2,"",M95*N95)</f>
        <v/>
      </c>
      <c r="P95" s="14" t="str">
        <f aca="false">IF(O95="","",INDEX(Settings!$B$5:$B$8,MATCH(O95,Settings!$A$5:$A$8,1)))</f>
        <v/>
      </c>
      <c r="Q95" s="17"/>
      <c r="R95" s="16" t="str">
        <f aca="false">IF(OR(Q95="",AND(P95="",I95="")),"",Q95+INDEX(Settings!$C$5:$C$8,MATCH(IF(O95="",H95,O95),Settings!$A$5:$A$8,1)))</f>
        <v/>
      </c>
      <c r="S95" s="14" t="str">
        <f aca="true">IF(R95="","",IF(R95&lt;TODAY(),"Overdue",""))</f>
        <v/>
      </c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6"/>
      <c r="H96" s="13" t="str">
        <f aca="false">IF(COUNT(F96:G96)&lt;2,"",F96*G96)</f>
        <v/>
      </c>
      <c r="I96" s="14" t="str">
        <f aca="false">IF(H96="","",INDEX(Settings!$B$5:$B$8,MATCH(H96,Settings!$A$5:$A$8,1)))</f>
        <v/>
      </c>
      <c r="J96" s="6"/>
      <c r="K96" s="6"/>
      <c r="L96" s="6"/>
      <c r="M96" s="6"/>
      <c r="N96" s="6"/>
      <c r="O96" s="13" t="str">
        <f aca="false">IF(COUNT(M96:N96)&lt;2,"",M96*N96)</f>
        <v/>
      </c>
      <c r="P96" s="14" t="str">
        <f aca="false">IF(O96="","",INDEX(Settings!$B$5:$B$8,MATCH(O96,Settings!$A$5:$A$8,1)))</f>
        <v/>
      </c>
      <c r="Q96" s="17"/>
      <c r="R96" s="16" t="str">
        <f aca="false">IF(OR(Q96="",AND(P96="",I96="")),"",Q96+INDEX(Settings!$C$5:$C$8,MATCH(IF(O96="",H96,O96),Settings!$A$5:$A$8,1)))</f>
        <v/>
      </c>
      <c r="S96" s="14" t="str">
        <f aca="true">IF(R96="","",IF(R96&lt;TODAY(),"Overdue",""))</f>
        <v/>
      </c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6"/>
      <c r="H97" s="13" t="str">
        <f aca="false">IF(COUNT(F97:G97)&lt;2,"",F97*G97)</f>
        <v/>
      </c>
      <c r="I97" s="14" t="str">
        <f aca="false">IF(H97="","",INDEX(Settings!$B$5:$B$8,MATCH(H97,Settings!$A$5:$A$8,1)))</f>
        <v/>
      </c>
      <c r="J97" s="6"/>
      <c r="K97" s="6"/>
      <c r="L97" s="6"/>
      <c r="M97" s="6"/>
      <c r="N97" s="6"/>
      <c r="O97" s="13" t="str">
        <f aca="false">IF(COUNT(M97:N97)&lt;2,"",M97*N97)</f>
        <v/>
      </c>
      <c r="P97" s="14" t="str">
        <f aca="false">IF(O97="","",INDEX(Settings!$B$5:$B$8,MATCH(O97,Settings!$A$5:$A$8,1)))</f>
        <v/>
      </c>
      <c r="Q97" s="17"/>
      <c r="R97" s="16" t="str">
        <f aca="false">IF(OR(Q97="",AND(P97="",I97="")),"",Q97+INDEX(Settings!$C$5:$C$8,MATCH(IF(O97="",H97,O97),Settings!$A$5:$A$8,1)))</f>
        <v/>
      </c>
      <c r="S97" s="14" t="str">
        <f aca="true">IF(R97="","",IF(R97&lt;TODAY(),"Overdue",""))</f>
        <v/>
      </c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6"/>
      <c r="H98" s="13" t="str">
        <f aca="false">IF(COUNT(F98:G98)&lt;2,"",F98*G98)</f>
        <v/>
      </c>
      <c r="I98" s="14" t="str">
        <f aca="false">IF(H98="","",INDEX(Settings!$B$5:$B$8,MATCH(H98,Settings!$A$5:$A$8,1)))</f>
        <v/>
      </c>
      <c r="J98" s="6"/>
      <c r="K98" s="6"/>
      <c r="L98" s="6"/>
      <c r="M98" s="6"/>
      <c r="N98" s="6"/>
      <c r="O98" s="13" t="str">
        <f aca="false">IF(COUNT(M98:N98)&lt;2,"",M98*N98)</f>
        <v/>
      </c>
      <c r="P98" s="14" t="str">
        <f aca="false">IF(O98="","",INDEX(Settings!$B$5:$B$8,MATCH(O98,Settings!$A$5:$A$8,1)))</f>
        <v/>
      </c>
      <c r="Q98" s="17"/>
      <c r="R98" s="16" t="str">
        <f aca="false">IF(OR(Q98="",AND(P98="",I98="")),"",Q98+INDEX(Settings!$C$5:$C$8,MATCH(IF(O98="",H98,O98),Settings!$A$5:$A$8,1)))</f>
        <v/>
      </c>
      <c r="S98" s="14" t="str">
        <f aca="true">IF(R98="","",IF(R98&lt;TODAY(),"Overdue",""))</f>
        <v/>
      </c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6"/>
      <c r="H99" s="13" t="str">
        <f aca="false">IF(COUNT(F99:G99)&lt;2,"",F99*G99)</f>
        <v/>
      </c>
      <c r="I99" s="14" t="str">
        <f aca="false">IF(H99="","",INDEX(Settings!$B$5:$B$8,MATCH(H99,Settings!$A$5:$A$8,1)))</f>
        <v/>
      </c>
      <c r="J99" s="6"/>
      <c r="K99" s="6"/>
      <c r="L99" s="6"/>
      <c r="M99" s="6"/>
      <c r="N99" s="6"/>
      <c r="O99" s="13" t="str">
        <f aca="false">IF(COUNT(M99:N99)&lt;2,"",M99*N99)</f>
        <v/>
      </c>
      <c r="P99" s="14" t="str">
        <f aca="false">IF(O99="","",INDEX(Settings!$B$5:$B$8,MATCH(O99,Settings!$A$5:$A$8,1)))</f>
        <v/>
      </c>
      <c r="Q99" s="17"/>
      <c r="R99" s="16" t="str">
        <f aca="false">IF(OR(Q99="",AND(P99="",I99="")),"",Q99+INDEX(Settings!$C$5:$C$8,MATCH(IF(O99="",H99,O99),Settings!$A$5:$A$8,1)))</f>
        <v/>
      </c>
      <c r="S99" s="14" t="str">
        <f aca="true">IF(R99="","",IF(R99&lt;TODAY(),"Overdue",""))</f>
        <v/>
      </c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6"/>
      <c r="H100" s="13" t="str">
        <f aca="false">IF(COUNT(F100:G100)&lt;2,"",F100*G100)</f>
        <v/>
      </c>
      <c r="I100" s="14" t="str">
        <f aca="false">IF(H100="","",INDEX(Settings!$B$5:$B$8,MATCH(H100,Settings!$A$5:$A$8,1)))</f>
        <v/>
      </c>
      <c r="J100" s="6"/>
      <c r="K100" s="6"/>
      <c r="L100" s="6"/>
      <c r="M100" s="6"/>
      <c r="N100" s="6"/>
      <c r="O100" s="13" t="str">
        <f aca="false">IF(COUNT(M100:N100)&lt;2,"",M100*N100)</f>
        <v/>
      </c>
      <c r="P100" s="14" t="str">
        <f aca="false">IF(O100="","",INDEX(Settings!$B$5:$B$8,MATCH(O100,Settings!$A$5:$A$8,1)))</f>
        <v/>
      </c>
      <c r="Q100" s="17"/>
      <c r="R100" s="16" t="str">
        <f aca="false">IF(OR(Q100="",AND(P100="",I100="")),"",Q100+INDEX(Settings!$C$5:$C$8,MATCH(IF(O100="",H100,O100),Settings!$A$5:$A$8,1)))</f>
        <v/>
      </c>
      <c r="S100" s="14" t="str">
        <f aca="true">IF(R100="","",IF(R100&lt;TODAY(),"Overdue",""))</f>
        <v/>
      </c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6"/>
      <c r="H101" s="13" t="str">
        <f aca="false">IF(COUNT(F101:G101)&lt;2,"",F101*G101)</f>
        <v/>
      </c>
      <c r="I101" s="14" t="str">
        <f aca="false">IF(H101="","",INDEX(Settings!$B$5:$B$8,MATCH(H101,Settings!$A$5:$A$8,1)))</f>
        <v/>
      </c>
      <c r="J101" s="6"/>
      <c r="K101" s="6"/>
      <c r="L101" s="6"/>
      <c r="M101" s="6"/>
      <c r="N101" s="6"/>
      <c r="O101" s="13" t="str">
        <f aca="false">IF(COUNT(M101:N101)&lt;2,"",M101*N101)</f>
        <v/>
      </c>
      <c r="P101" s="14" t="str">
        <f aca="false">IF(O101="","",INDEX(Settings!$B$5:$B$8,MATCH(O101,Settings!$A$5:$A$8,1)))</f>
        <v/>
      </c>
      <c r="Q101" s="17"/>
      <c r="R101" s="16" t="str">
        <f aca="false">IF(OR(Q101="",AND(P101="",I101="")),"",Q101+INDEX(Settings!$C$5:$C$8,MATCH(IF(O101="",H101,O101),Settings!$A$5:$A$8,1)))</f>
        <v/>
      </c>
      <c r="S101" s="14" t="str">
        <f aca="true">IF(R101="","",IF(R101&lt;TODAY(),"Overdue",""))</f>
        <v/>
      </c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6"/>
      <c r="H102" s="13" t="str">
        <f aca="false">IF(COUNT(F102:G102)&lt;2,"",F102*G102)</f>
        <v/>
      </c>
      <c r="I102" s="14" t="str">
        <f aca="false">IF(H102="","",INDEX(Settings!$B$5:$B$8,MATCH(H102,Settings!$A$5:$A$8,1)))</f>
        <v/>
      </c>
      <c r="J102" s="6"/>
      <c r="K102" s="6"/>
      <c r="L102" s="6"/>
      <c r="M102" s="6"/>
      <c r="N102" s="6"/>
      <c r="O102" s="13" t="str">
        <f aca="false">IF(COUNT(M102:N102)&lt;2,"",M102*N102)</f>
        <v/>
      </c>
      <c r="P102" s="14" t="str">
        <f aca="false">IF(O102="","",INDEX(Settings!$B$5:$B$8,MATCH(O102,Settings!$A$5:$A$8,1)))</f>
        <v/>
      </c>
      <c r="Q102" s="17"/>
      <c r="R102" s="16" t="str">
        <f aca="false">IF(OR(Q102="",AND(P102="",I102="")),"",Q102+INDEX(Settings!$C$5:$C$8,MATCH(IF(O102="",H102,O102),Settings!$A$5:$A$8,1)))</f>
        <v/>
      </c>
      <c r="S102" s="14" t="str">
        <f aca="true">IF(R102="","",IF(R102&lt;TODAY(),"Overdue",""))</f>
        <v/>
      </c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6"/>
      <c r="H103" s="13" t="str">
        <f aca="false">IF(COUNT(F103:G103)&lt;2,"",F103*G103)</f>
        <v/>
      </c>
      <c r="I103" s="14" t="str">
        <f aca="false">IF(H103="","",INDEX(Settings!$B$5:$B$8,MATCH(H103,Settings!$A$5:$A$8,1)))</f>
        <v/>
      </c>
      <c r="J103" s="6"/>
      <c r="K103" s="6"/>
      <c r="L103" s="6"/>
      <c r="M103" s="6"/>
      <c r="N103" s="6"/>
      <c r="O103" s="13" t="str">
        <f aca="false">IF(COUNT(M103:N103)&lt;2,"",M103*N103)</f>
        <v/>
      </c>
      <c r="P103" s="14" t="str">
        <f aca="false">IF(O103="","",INDEX(Settings!$B$5:$B$8,MATCH(O103,Settings!$A$5:$A$8,1)))</f>
        <v/>
      </c>
      <c r="Q103" s="17"/>
      <c r="R103" s="16" t="str">
        <f aca="false">IF(OR(Q103="",AND(P103="",I103="")),"",Q103+INDEX(Settings!$C$5:$C$8,MATCH(IF(O103="",H103,O103),Settings!$A$5:$A$8,1)))</f>
        <v/>
      </c>
      <c r="S103" s="14" t="str">
        <f aca="true">IF(R103="","",IF(R103&lt;TODAY(),"Overdue",""))</f>
        <v/>
      </c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6"/>
      <c r="H104" s="13" t="str">
        <f aca="false">IF(COUNT(F104:G104)&lt;2,"",F104*G104)</f>
        <v/>
      </c>
      <c r="I104" s="14" t="str">
        <f aca="false">IF(H104="","",INDEX(Settings!$B$5:$B$8,MATCH(H104,Settings!$A$5:$A$8,1)))</f>
        <v/>
      </c>
      <c r="J104" s="6"/>
      <c r="K104" s="6"/>
      <c r="L104" s="6"/>
      <c r="M104" s="6"/>
      <c r="N104" s="6"/>
      <c r="O104" s="13" t="str">
        <f aca="false">IF(COUNT(M104:N104)&lt;2,"",M104*N104)</f>
        <v/>
      </c>
      <c r="P104" s="14" t="str">
        <f aca="false">IF(O104="","",INDEX(Settings!$B$5:$B$8,MATCH(O104,Settings!$A$5:$A$8,1)))</f>
        <v/>
      </c>
      <c r="Q104" s="17"/>
      <c r="R104" s="16" t="str">
        <f aca="false">IF(OR(Q104="",AND(P104="",I104="")),"",Q104+INDEX(Settings!$C$5:$C$8,MATCH(IF(O104="",H104,O104),Settings!$A$5:$A$8,1)))</f>
        <v/>
      </c>
      <c r="S104" s="14" t="str">
        <f aca="true">IF(R104="","",IF(R104&lt;TODAY(),"Overdue",""))</f>
        <v/>
      </c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6"/>
      <c r="G105" s="6"/>
      <c r="H105" s="13" t="str">
        <f aca="false">IF(COUNT(F105:G105)&lt;2,"",F105*G105)</f>
        <v/>
      </c>
      <c r="I105" s="14" t="str">
        <f aca="false">IF(H105="","",INDEX(Settings!$B$5:$B$8,MATCH(H105,Settings!$A$5:$A$8,1)))</f>
        <v/>
      </c>
      <c r="J105" s="6"/>
      <c r="K105" s="6"/>
      <c r="L105" s="6"/>
      <c r="M105" s="6"/>
      <c r="N105" s="6"/>
      <c r="O105" s="13" t="str">
        <f aca="false">IF(COUNT(M105:N105)&lt;2,"",M105*N105)</f>
        <v/>
      </c>
      <c r="P105" s="14" t="str">
        <f aca="false">IF(O105="","",INDEX(Settings!$B$5:$B$8,MATCH(O105,Settings!$A$5:$A$8,1)))</f>
        <v/>
      </c>
      <c r="Q105" s="17"/>
      <c r="R105" s="16" t="str">
        <f aca="false">IF(OR(Q105="",AND(P105="",I105="")),"",Q105+INDEX(Settings!$C$5:$C$8,MATCH(IF(O105="",H105,O105),Settings!$A$5:$A$8,1)))</f>
        <v/>
      </c>
      <c r="S105" s="14" t="str">
        <f aca="true">IF(R105="","",IF(R105&lt;TODAY(),"Overdue",""))</f>
        <v/>
      </c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6"/>
      <c r="G106" s="6"/>
      <c r="H106" s="13" t="str">
        <f aca="false">IF(COUNT(F106:G106)&lt;2,"",F106*G106)</f>
        <v/>
      </c>
      <c r="I106" s="14" t="str">
        <f aca="false">IF(H106="","",INDEX(Settings!$B$5:$B$8,MATCH(H106,Settings!$A$5:$A$8,1)))</f>
        <v/>
      </c>
      <c r="J106" s="6"/>
      <c r="K106" s="6"/>
      <c r="L106" s="6"/>
      <c r="M106" s="6"/>
      <c r="N106" s="6"/>
      <c r="O106" s="13" t="str">
        <f aca="false">IF(COUNT(M106:N106)&lt;2,"",M106*N106)</f>
        <v/>
      </c>
      <c r="P106" s="14" t="str">
        <f aca="false">IF(O106="","",INDEX(Settings!$B$5:$B$8,MATCH(O106,Settings!$A$5:$A$8,1)))</f>
        <v/>
      </c>
      <c r="Q106" s="17"/>
      <c r="R106" s="16" t="str">
        <f aca="false">IF(OR(Q106="",AND(P106="",I106="")),"",Q106+INDEX(Settings!$C$5:$C$8,MATCH(IF(O106="",H106,O106),Settings!$A$5:$A$8,1)))</f>
        <v/>
      </c>
      <c r="S106" s="14" t="str">
        <f aca="true">IF(R106="","",IF(R106&lt;TODAY(),"Overdue",""))</f>
        <v/>
      </c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6"/>
      <c r="G107" s="6"/>
      <c r="H107" s="13" t="str">
        <f aca="false">IF(COUNT(F107:G107)&lt;2,"",F107*G107)</f>
        <v/>
      </c>
      <c r="I107" s="14" t="str">
        <f aca="false">IF(H107="","",INDEX(Settings!$B$5:$B$8,MATCH(H107,Settings!$A$5:$A$8,1)))</f>
        <v/>
      </c>
      <c r="J107" s="6"/>
      <c r="K107" s="6"/>
      <c r="L107" s="6"/>
      <c r="M107" s="6"/>
      <c r="N107" s="6"/>
      <c r="O107" s="13" t="str">
        <f aca="false">IF(COUNT(M107:N107)&lt;2,"",M107*N107)</f>
        <v/>
      </c>
      <c r="P107" s="14" t="str">
        <f aca="false">IF(O107="","",INDEX(Settings!$B$5:$B$8,MATCH(O107,Settings!$A$5:$A$8,1)))</f>
        <v/>
      </c>
      <c r="Q107" s="17"/>
      <c r="R107" s="16" t="str">
        <f aca="false">IF(OR(Q107="",AND(P107="",I107="")),"",Q107+INDEX(Settings!$C$5:$C$8,MATCH(IF(O107="",H107,O107),Settings!$A$5:$A$8,1)))</f>
        <v/>
      </c>
      <c r="S107" s="14" t="str">
        <f aca="true">IF(R107="","",IF(R107&lt;TODAY(),"Overdue",""))</f>
        <v/>
      </c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6"/>
      <c r="G108" s="6"/>
      <c r="H108" s="13" t="str">
        <f aca="false">IF(COUNT(F108:G108)&lt;2,"",F108*G108)</f>
        <v/>
      </c>
      <c r="I108" s="14" t="str">
        <f aca="false">IF(H108="","",INDEX(Settings!$B$5:$B$8,MATCH(H108,Settings!$A$5:$A$8,1)))</f>
        <v/>
      </c>
      <c r="J108" s="6"/>
      <c r="K108" s="6"/>
      <c r="L108" s="6"/>
      <c r="M108" s="6"/>
      <c r="N108" s="6"/>
      <c r="O108" s="13" t="str">
        <f aca="false">IF(COUNT(M108:N108)&lt;2,"",M108*N108)</f>
        <v/>
      </c>
      <c r="P108" s="14" t="str">
        <f aca="false">IF(O108="","",INDEX(Settings!$B$5:$B$8,MATCH(O108,Settings!$A$5:$A$8,1)))</f>
        <v/>
      </c>
      <c r="Q108" s="17"/>
      <c r="R108" s="16" t="str">
        <f aca="false">IF(OR(Q108="",AND(P108="",I108="")),"",Q108+INDEX(Settings!$C$5:$C$8,MATCH(IF(O108="",H108,O108),Settings!$A$5:$A$8,1)))</f>
        <v/>
      </c>
      <c r="S108" s="14" t="str">
        <f aca="true">IF(R108="","",IF(R108&lt;TODAY(),"Overdue",""))</f>
        <v/>
      </c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6"/>
      <c r="G109" s="6"/>
      <c r="H109" s="13" t="str">
        <f aca="false">IF(COUNT(F109:G109)&lt;2,"",F109*G109)</f>
        <v/>
      </c>
      <c r="I109" s="14" t="str">
        <f aca="false">IF(H109="","",INDEX(Settings!$B$5:$B$8,MATCH(H109,Settings!$A$5:$A$8,1)))</f>
        <v/>
      </c>
      <c r="J109" s="6"/>
      <c r="K109" s="6"/>
      <c r="L109" s="6"/>
      <c r="M109" s="6"/>
      <c r="N109" s="6"/>
      <c r="O109" s="13" t="str">
        <f aca="false">IF(COUNT(M109:N109)&lt;2,"",M109*N109)</f>
        <v/>
      </c>
      <c r="P109" s="14" t="str">
        <f aca="false">IF(O109="","",INDEX(Settings!$B$5:$B$8,MATCH(O109,Settings!$A$5:$A$8,1)))</f>
        <v/>
      </c>
      <c r="Q109" s="17"/>
      <c r="R109" s="16" t="str">
        <f aca="false">IF(OR(Q109="",AND(P109="",I109="")),"",Q109+INDEX(Settings!$C$5:$C$8,MATCH(IF(O109="",H109,O109),Settings!$A$5:$A$8,1)))</f>
        <v/>
      </c>
      <c r="S109" s="14" t="str">
        <f aca="true">IF(R109="","",IF(R109&lt;TODAY(),"Overdue",""))</f>
        <v/>
      </c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6"/>
      <c r="G110" s="6"/>
      <c r="H110" s="13" t="str">
        <f aca="false">IF(COUNT(F110:G110)&lt;2,"",F110*G110)</f>
        <v/>
      </c>
      <c r="I110" s="14" t="str">
        <f aca="false">IF(H110="","",INDEX(Settings!$B$5:$B$8,MATCH(H110,Settings!$A$5:$A$8,1)))</f>
        <v/>
      </c>
      <c r="J110" s="6"/>
      <c r="K110" s="6"/>
      <c r="L110" s="6"/>
      <c r="M110" s="6"/>
      <c r="N110" s="6"/>
      <c r="O110" s="13" t="str">
        <f aca="false">IF(COUNT(M110:N110)&lt;2,"",M110*N110)</f>
        <v/>
      </c>
      <c r="P110" s="14" t="str">
        <f aca="false">IF(O110="","",INDEX(Settings!$B$5:$B$8,MATCH(O110,Settings!$A$5:$A$8,1)))</f>
        <v/>
      </c>
      <c r="Q110" s="17"/>
      <c r="R110" s="16" t="str">
        <f aca="false">IF(OR(Q110="",AND(P110="",I110="")),"",Q110+INDEX(Settings!$C$5:$C$8,MATCH(IF(O110="",H110,O110),Settings!$A$5:$A$8,1)))</f>
        <v/>
      </c>
      <c r="S110" s="14" t="str">
        <f aca="true">IF(R110="","",IF(R110&lt;TODAY(),"Overdue",""))</f>
        <v/>
      </c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6"/>
      <c r="G111" s="6"/>
      <c r="H111" s="13" t="str">
        <f aca="false">IF(COUNT(F111:G111)&lt;2,"",F111*G111)</f>
        <v/>
      </c>
      <c r="I111" s="14" t="str">
        <f aca="false">IF(H111="","",INDEX(Settings!$B$5:$B$8,MATCH(H111,Settings!$A$5:$A$8,1)))</f>
        <v/>
      </c>
      <c r="J111" s="6"/>
      <c r="K111" s="6"/>
      <c r="L111" s="6"/>
      <c r="M111" s="6"/>
      <c r="N111" s="6"/>
      <c r="O111" s="13" t="str">
        <f aca="false">IF(COUNT(M111:N111)&lt;2,"",M111*N111)</f>
        <v/>
      </c>
      <c r="P111" s="14" t="str">
        <f aca="false">IF(O111="","",INDEX(Settings!$B$5:$B$8,MATCH(O111,Settings!$A$5:$A$8,1)))</f>
        <v/>
      </c>
      <c r="Q111" s="17"/>
      <c r="R111" s="16" t="str">
        <f aca="false">IF(OR(Q111="",AND(P111="",I111="")),"",Q111+INDEX(Settings!$C$5:$C$8,MATCH(IF(O111="",H111,O111),Settings!$A$5:$A$8,1)))</f>
        <v/>
      </c>
      <c r="S111" s="14" t="str">
        <f aca="true">IF(R111="","",IF(R111&lt;TODAY(),"Overdue",""))</f>
        <v/>
      </c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6"/>
      <c r="G112" s="6"/>
      <c r="H112" s="13" t="str">
        <f aca="false">IF(COUNT(F112:G112)&lt;2,"",F112*G112)</f>
        <v/>
      </c>
      <c r="I112" s="14" t="str">
        <f aca="false">IF(H112="","",INDEX(Settings!$B$5:$B$8,MATCH(H112,Settings!$A$5:$A$8,1)))</f>
        <v/>
      </c>
      <c r="J112" s="6"/>
      <c r="K112" s="6"/>
      <c r="L112" s="6"/>
      <c r="M112" s="6"/>
      <c r="N112" s="6"/>
      <c r="O112" s="13" t="str">
        <f aca="false">IF(COUNT(M112:N112)&lt;2,"",M112*N112)</f>
        <v/>
      </c>
      <c r="P112" s="14" t="str">
        <f aca="false">IF(O112="","",INDEX(Settings!$B$5:$B$8,MATCH(O112,Settings!$A$5:$A$8,1)))</f>
        <v/>
      </c>
      <c r="Q112" s="17"/>
      <c r="R112" s="16" t="str">
        <f aca="false">IF(OR(Q112="",AND(P112="",I112="")),"",Q112+INDEX(Settings!$C$5:$C$8,MATCH(IF(O112="",H112,O112),Settings!$A$5:$A$8,1)))</f>
        <v/>
      </c>
      <c r="S112" s="14" t="str">
        <f aca="true">IF(R112="","",IF(R112&lt;TODAY(),"Overdue",""))</f>
        <v/>
      </c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6"/>
      <c r="G113" s="6"/>
      <c r="H113" s="13" t="str">
        <f aca="false">IF(COUNT(F113:G113)&lt;2,"",F113*G113)</f>
        <v/>
      </c>
      <c r="I113" s="14" t="str">
        <f aca="false">IF(H113="","",INDEX(Settings!$B$5:$B$8,MATCH(H113,Settings!$A$5:$A$8,1)))</f>
        <v/>
      </c>
      <c r="J113" s="6"/>
      <c r="K113" s="6"/>
      <c r="L113" s="6"/>
      <c r="M113" s="6"/>
      <c r="N113" s="6"/>
      <c r="O113" s="13" t="str">
        <f aca="false">IF(COUNT(M113:N113)&lt;2,"",M113*N113)</f>
        <v/>
      </c>
      <c r="P113" s="14" t="str">
        <f aca="false">IF(O113="","",INDEX(Settings!$B$5:$B$8,MATCH(O113,Settings!$A$5:$A$8,1)))</f>
        <v/>
      </c>
      <c r="Q113" s="17"/>
      <c r="R113" s="16" t="str">
        <f aca="false">IF(OR(Q113="",AND(P113="",I113="")),"",Q113+INDEX(Settings!$C$5:$C$8,MATCH(IF(O113="",H113,O113),Settings!$A$5:$A$8,1)))</f>
        <v/>
      </c>
      <c r="S113" s="14" t="str">
        <f aca="true">IF(R113="","",IF(R113&lt;TODAY(),"Overdue",""))</f>
        <v/>
      </c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6"/>
      <c r="G114" s="6"/>
      <c r="H114" s="13" t="str">
        <f aca="false">IF(COUNT(F114:G114)&lt;2,"",F114*G114)</f>
        <v/>
      </c>
      <c r="I114" s="14" t="str">
        <f aca="false">IF(H114="","",INDEX(Settings!$B$5:$B$8,MATCH(H114,Settings!$A$5:$A$8,1)))</f>
        <v/>
      </c>
      <c r="J114" s="6"/>
      <c r="K114" s="6"/>
      <c r="L114" s="6"/>
      <c r="M114" s="6"/>
      <c r="N114" s="6"/>
      <c r="O114" s="13" t="str">
        <f aca="false">IF(COUNT(M114:N114)&lt;2,"",M114*N114)</f>
        <v/>
      </c>
      <c r="P114" s="14" t="str">
        <f aca="false">IF(O114="","",INDEX(Settings!$B$5:$B$8,MATCH(O114,Settings!$A$5:$A$8,1)))</f>
        <v/>
      </c>
      <c r="Q114" s="17"/>
      <c r="R114" s="16" t="str">
        <f aca="false">IF(OR(Q114="",AND(P114="",I114="")),"",Q114+INDEX(Settings!$C$5:$C$8,MATCH(IF(O114="",H114,O114),Settings!$A$5:$A$8,1)))</f>
        <v/>
      </c>
      <c r="S114" s="14" t="str">
        <f aca="true">IF(R114="","",IF(R114&lt;TODAY(),"Overdue",""))</f>
        <v/>
      </c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6"/>
      <c r="G115" s="6"/>
      <c r="H115" s="13" t="str">
        <f aca="false">IF(COUNT(F115:G115)&lt;2,"",F115*G115)</f>
        <v/>
      </c>
      <c r="I115" s="14" t="str">
        <f aca="false">IF(H115="","",INDEX(Settings!$B$5:$B$8,MATCH(H115,Settings!$A$5:$A$8,1)))</f>
        <v/>
      </c>
      <c r="J115" s="6"/>
      <c r="K115" s="6"/>
      <c r="L115" s="6"/>
      <c r="M115" s="6"/>
      <c r="N115" s="6"/>
      <c r="O115" s="13" t="str">
        <f aca="false">IF(COUNT(M115:N115)&lt;2,"",M115*N115)</f>
        <v/>
      </c>
      <c r="P115" s="14" t="str">
        <f aca="false">IF(O115="","",INDEX(Settings!$B$5:$B$8,MATCH(O115,Settings!$A$5:$A$8,1)))</f>
        <v/>
      </c>
      <c r="Q115" s="17"/>
      <c r="R115" s="16" t="str">
        <f aca="false">IF(OR(Q115="",AND(P115="",I115="")),"",Q115+INDEX(Settings!$C$5:$C$8,MATCH(IF(O115="",H115,O115),Settings!$A$5:$A$8,1)))</f>
        <v/>
      </c>
      <c r="S115" s="14" t="str">
        <f aca="true">IF(R115="","",IF(R115&lt;TODAY(),"Overdue",""))</f>
        <v/>
      </c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6"/>
      <c r="G116" s="6"/>
      <c r="H116" s="13" t="str">
        <f aca="false">IF(COUNT(F116:G116)&lt;2,"",F116*G116)</f>
        <v/>
      </c>
      <c r="I116" s="14" t="str">
        <f aca="false">IF(H116="","",INDEX(Settings!$B$5:$B$8,MATCH(H116,Settings!$A$5:$A$8,1)))</f>
        <v/>
      </c>
      <c r="J116" s="6"/>
      <c r="K116" s="6"/>
      <c r="L116" s="6"/>
      <c r="M116" s="6"/>
      <c r="N116" s="6"/>
      <c r="O116" s="13" t="str">
        <f aca="false">IF(COUNT(M116:N116)&lt;2,"",M116*N116)</f>
        <v/>
      </c>
      <c r="P116" s="14" t="str">
        <f aca="false">IF(O116="","",INDEX(Settings!$B$5:$B$8,MATCH(O116,Settings!$A$5:$A$8,1)))</f>
        <v/>
      </c>
      <c r="Q116" s="17"/>
      <c r="R116" s="16" t="str">
        <f aca="false">IF(OR(Q116="",AND(P116="",I116="")),"",Q116+INDEX(Settings!$C$5:$C$8,MATCH(IF(O116="",H116,O116),Settings!$A$5:$A$8,1)))</f>
        <v/>
      </c>
      <c r="S116" s="14" t="str">
        <f aca="true">IF(R116="","",IF(R116&lt;TODAY(),"Overdue",""))</f>
        <v/>
      </c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6"/>
      <c r="G117" s="6"/>
      <c r="H117" s="13" t="str">
        <f aca="false">IF(COUNT(F117:G117)&lt;2,"",F117*G117)</f>
        <v/>
      </c>
      <c r="I117" s="14" t="str">
        <f aca="false">IF(H117="","",INDEX(Settings!$B$5:$B$8,MATCH(H117,Settings!$A$5:$A$8,1)))</f>
        <v/>
      </c>
      <c r="J117" s="6"/>
      <c r="K117" s="6"/>
      <c r="L117" s="6"/>
      <c r="M117" s="6"/>
      <c r="N117" s="6"/>
      <c r="O117" s="13" t="str">
        <f aca="false">IF(COUNT(M117:N117)&lt;2,"",M117*N117)</f>
        <v/>
      </c>
      <c r="P117" s="14" t="str">
        <f aca="false">IF(O117="","",INDEX(Settings!$B$5:$B$8,MATCH(O117,Settings!$A$5:$A$8,1)))</f>
        <v/>
      </c>
      <c r="Q117" s="17"/>
      <c r="R117" s="16" t="str">
        <f aca="false">IF(OR(Q117="",AND(P117="",I117="")),"",Q117+INDEX(Settings!$C$5:$C$8,MATCH(IF(O117="",H117,O117),Settings!$A$5:$A$8,1)))</f>
        <v/>
      </c>
      <c r="S117" s="14" t="str">
        <f aca="true">IF(R117="","",IF(R117&lt;TODAY(),"Overdue",""))</f>
        <v/>
      </c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6"/>
      <c r="G118" s="6"/>
      <c r="H118" s="13" t="str">
        <f aca="false">IF(COUNT(F118:G118)&lt;2,"",F118*G118)</f>
        <v/>
      </c>
      <c r="I118" s="14" t="str">
        <f aca="false">IF(H118="","",INDEX(Settings!$B$5:$B$8,MATCH(H118,Settings!$A$5:$A$8,1)))</f>
        <v/>
      </c>
      <c r="J118" s="6"/>
      <c r="K118" s="6"/>
      <c r="L118" s="6"/>
      <c r="M118" s="6"/>
      <c r="N118" s="6"/>
      <c r="O118" s="13" t="str">
        <f aca="false">IF(COUNT(M118:N118)&lt;2,"",M118*N118)</f>
        <v/>
      </c>
      <c r="P118" s="14" t="str">
        <f aca="false">IF(O118="","",INDEX(Settings!$B$5:$B$8,MATCH(O118,Settings!$A$5:$A$8,1)))</f>
        <v/>
      </c>
      <c r="Q118" s="17"/>
      <c r="R118" s="16" t="str">
        <f aca="false">IF(OR(Q118="",AND(P118="",I118="")),"",Q118+INDEX(Settings!$C$5:$C$8,MATCH(IF(O118="",H118,O118),Settings!$A$5:$A$8,1)))</f>
        <v/>
      </c>
      <c r="S118" s="14" t="str">
        <f aca="true">IF(R118="","",IF(R118&lt;TODAY(),"Overdue",""))</f>
        <v/>
      </c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6"/>
      <c r="G119" s="6"/>
      <c r="H119" s="13" t="str">
        <f aca="false">IF(COUNT(F119:G119)&lt;2,"",F119*G119)</f>
        <v/>
      </c>
      <c r="I119" s="14" t="str">
        <f aca="false">IF(H119="","",INDEX(Settings!$B$5:$B$8,MATCH(H119,Settings!$A$5:$A$8,1)))</f>
        <v/>
      </c>
      <c r="J119" s="6"/>
      <c r="K119" s="6"/>
      <c r="L119" s="6"/>
      <c r="M119" s="6"/>
      <c r="N119" s="6"/>
      <c r="O119" s="13" t="str">
        <f aca="false">IF(COUNT(M119:N119)&lt;2,"",M119*N119)</f>
        <v/>
      </c>
      <c r="P119" s="14" t="str">
        <f aca="false">IF(O119="","",INDEX(Settings!$B$5:$B$8,MATCH(O119,Settings!$A$5:$A$8,1)))</f>
        <v/>
      </c>
      <c r="Q119" s="17"/>
      <c r="R119" s="16" t="str">
        <f aca="false">IF(OR(Q119="",AND(P119="",I119="")),"",Q119+INDEX(Settings!$C$5:$C$8,MATCH(IF(O119="",H119,O119),Settings!$A$5:$A$8,1)))</f>
        <v/>
      </c>
      <c r="S119" s="14" t="str">
        <f aca="true">IF(R119="","",IF(R119&lt;TODAY(),"Overdue",""))</f>
        <v/>
      </c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6"/>
      <c r="G120" s="6"/>
      <c r="H120" s="13" t="str">
        <f aca="false">IF(COUNT(F120:G120)&lt;2,"",F120*G120)</f>
        <v/>
      </c>
      <c r="I120" s="14" t="str">
        <f aca="false">IF(H120="","",INDEX(Settings!$B$5:$B$8,MATCH(H120,Settings!$A$5:$A$8,1)))</f>
        <v/>
      </c>
      <c r="J120" s="6"/>
      <c r="K120" s="6"/>
      <c r="L120" s="6"/>
      <c r="M120" s="6"/>
      <c r="N120" s="6"/>
      <c r="O120" s="13" t="str">
        <f aca="false">IF(COUNT(M120:N120)&lt;2,"",M120*N120)</f>
        <v/>
      </c>
      <c r="P120" s="14" t="str">
        <f aca="false">IF(O120="","",INDEX(Settings!$B$5:$B$8,MATCH(O120,Settings!$A$5:$A$8,1)))</f>
        <v/>
      </c>
      <c r="Q120" s="17"/>
      <c r="R120" s="16" t="str">
        <f aca="false">IF(OR(Q120="",AND(P120="",I120="")),"",Q120+INDEX(Settings!$C$5:$C$8,MATCH(IF(O120="",H120,O120),Settings!$A$5:$A$8,1)))</f>
        <v/>
      </c>
      <c r="S120" s="14" t="str">
        <f aca="true">IF(R120="","",IF(R120&lt;TODAY(),"Overdue",""))</f>
        <v/>
      </c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6"/>
      <c r="G121" s="6"/>
      <c r="H121" s="13" t="str">
        <f aca="false">IF(COUNT(F121:G121)&lt;2,"",F121*G121)</f>
        <v/>
      </c>
      <c r="I121" s="14" t="str">
        <f aca="false">IF(H121="","",INDEX(Settings!$B$5:$B$8,MATCH(H121,Settings!$A$5:$A$8,1)))</f>
        <v/>
      </c>
      <c r="J121" s="6"/>
      <c r="K121" s="6"/>
      <c r="L121" s="6"/>
      <c r="M121" s="6"/>
      <c r="N121" s="6"/>
      <c r="O121" s="13" t="str">
        <f aca="false">IF(COUNT(M121:N121)&lt;2,"",M121*N121)</f>
        <v/>
      </c>
      <c r="P121" s="14" t="str">
        <f aca="false">IF(O121="","",INDEX(Settings!$B$5:$B$8,MATCH(O121,Settings!$A$5:$A$8,1)))</f>
        <v/>
      </c>
      <c r="Q121" s="17"/>
      <c r="R121" s="16" t="str">
        <f aca="false">IF(OR(Q121="",AND(P121="",I121="")),"",Q121+INDEX(Settings!$C$5:$C$8,MATCH(IF(O121="",H121,O121),Settings!$A$5:$A$8,1)))</f>
        <v/>
      </c>
      <c r="S121" s="14" t="str">
        <f aca="true">IF(R121="","",IF(R121&lt;TODAY(),"Overdue",""))</f>
        <v/>
      </c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6"/>
      <c r="G122" s="6"/>
      <c r="H122" s="13" t="str">
        <f aca="false">IF(COUNT(F122:G122)&lt;2,"",F122*G122)</f>
        <v/>
      </c>
      <c r="I122" s="14" t="str">
        <f aca="false">IF(H122="","",INDEX(Settings!$B$5:$B$8,MATCH(H122,Settings!$A$5:$A$8,1)))</f>
        <v/>
      </c>
      <c r="J122" s="6"/>
      <c r="K122" s="6"/>
      <c r="L122" s="6"/>
      <c r="M122" s="6"/>
      <c r="N122" s="6"/>
      <c r="O122" s="13" t="str">
        <f aca="false">IF(COUNT(M122:N122)&lt;2,"",M122*N122)</f>
        <v/>
      </c>
      <c r="P122" s="14" t="str">
        <f aca="false">IF(O122="","",INDEX(Settings!$B$5:$B$8,MATCH(O122,Settings!$A$5:$A$8,1)))</f>
        <v/>
      </c>
      <c r="Q122" s="17"/>
      <c r="R122" s="16" t="str">
        <f aca="false">IF(OR(Q122="",AND(P122="",I122="")),"",Q122+INDEX(Settings!$C$5:$C$8,MATCH(IF(O122="",H122,O122),Settings!$A$5:$A$8,1)))</f>
        <v/>
      </c>
      <c r="S122" s="14" t="str">
        <f aca="true">IF(R122="","",IF(R122&lt;TODAY(),"Overdue",""))</f>
        <v/>
      </c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6"/>
      <c r="G123" s="6"/>
      <c r="H123" s="13" t="str">
        <f aca="false">IF(COUNT(F123:G123)&lt;2,"",F123*G123)</f>
        <v/>
      </c>
      <c r="I123" s="14" t="str">
        <f aca="false">IF(H123="","",INDEX(Settings!$B$5:$B$8,MATCH(H123,Settings!$A$5:$A$8,1)))</f>
        <v/>
      </c>
      <c r="J123" s="6"/>
      <c r="K123" s="6"/>
      <c r="L123" s="6"/>
      <c r="M123" s="6"/>
      <c r="N123" s="6"/>
      <c r="O123" s="13" t="str">
        <f aca="false">IF(COUNT(M123:N123)&lt;2,"",M123*N123)</f>
        <v/>
      </c>
      <c r="P123" s="14" t="str">
        <f aca="false">IF(O123="","",INDEX(Settings!$B$5:$B$8,MATCH(O123,Settings!$A$5:$A$8,1)))</f>
        <v/>
      </c>
      <c r="Q123" s="17"/>
      <c r="R123" s="16" t="str">
        <f aca="false">IF(OR(Q123="",AND(P123="",I123="")),"",Q123+INDEX(Settings!$C$5:$C$8,MATCH(IF(O123="",H123,O123),Settings!$A$5:$A$8,1)))</f>
        <v/>
      </c>
      <c r="S123" s="14" t="str">
        <f aca="true">IF(R123="","",IF(R123&lt;TODAY(),"Overdue",""))</f>
        <v/>
      </c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6"/>
      <c r="G124" s="6"/>
      <c r="H124" s="13" t="str">
        <f aca="false">IF(COUNT(F124:G124)&lt;2,"",F124*G124)</f>
        <v/>
      </c>
      <c r="I124" s="14" t="str">
        <f aca="false">IF(H124="","",INDEX(Settings!$B$5:$B$8,MATCH(H124,Settings!$A$5:$A$8,1)))</f>
        <v/>
      </c>
      <c r="J124" s="6"/>
      <c r="K124" s="6"/>
      <c r="L124" s="6"/>
      <c r="M124" s="6"/>
      <c r="N124" s="6"/>
      <c r="O124" s="13" t="str">
        <f aca="false">IF(COUNT(M124:N124)&lt;2,"",M124*N124)</f>
        <v/>
      </c>
      <c r="P124" s="14" t="str">
        <f aca="false">IF(O124="","",INDEX(Settings!$B$5:$B$8,MATCH(O124,Settings!$A$5:$A$8,1)))</f>
        <v/>
      </c>
      <c r="Q124" s="17"/>
      <c r="R124" s="16" t="str">
        <f aca="false">IF(OR(Q124="",AND(P124="",I124="")),"",Q124+INDEX(Settings!$C$5:$C$8,MATCH(IF(O124="",H124,O124),Settings!$A$5:$A$8,1)))</f>
        <v/>
      </c>
      <c r="S124" s="14" t="str">
        <f aca="true">IF(R124="","",IF(R124&lt;TODAY(),"Overdue",""))</f>
        <v/>
      </c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6"/>
      <c r="G125" s="6"/>
      <c r="H125" s="13" t="str">
        <f aca="false">IF(COUNT(F125:G125)&lt;2,"",F125*G125)</f>
        <v/>
      </c>
      <c r="I125" s="14" t="str">
        <f aca="false">IF(H125="","",INDEX(Settings!$B$5:$B$8,MATCH(H125,Settings!$A$5:$A$8,1)))</f>
        <v/>
      </c>
      <c r="J125" s="6"/>
      <c r="K125" s="6"/>
      <c r="L125" s="6"/>
      <c r="M125" s="6"/>
      <c r="N125" s="6"/>
      <c r="O125" s="13" t="str">
        <f aca="false">IF(COUNT(M125:N125)&lt;2,"",M125*N125)</f>
        <v/>
      </c>
      <c r="P125" s="14" t="str">
        <f aca="false">IF(O125="","",INDEX(Settings!$B$5:$B$8,MATCH(O125,Settings!$A$5:$A$8,1)))</f>
        <v/>
      </c>
      <c r="Q125" s="17"/>
      <c r="R125" s="16" t="str">
        <f aca="false">IF(OR(Q125="",AND(P125="",I125="")),"",Q125+INDEX(Settings!$C$5:$C$8,MATCH(IF(O125="",H125,O125),Settings!$A$5:$A$8,1)))</f>
        <v/>
      </c>
      <c r="S125" s="14" t="str">
        <f aca="true">IF(R125="","",IF(R125&lt;TODAY(),"Overdue",""))</f>
        <v/>
      </c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6"/>
      <c r="G126" s="6"/>
      <c r="H126" s="13" t="str">
        <f aca="false">IF(COUNT(F126:G126)&lt;2,"",F126*G126)</f>
        <v/>
      </c>
      <c r="I126" s="14" t="str">
        <f aca="false">IF(H126="","",INDEX(Settings!$B$5:$B$8,MATCH(H126,Settings!$A$5:$A$8,1)))</f>
        <v/>
      </c>
      <c r="J126" s="6"/>
      <c r="K126" s="6"/>
      <c r="L126" s="6"/>
      <c r="M126" s="6"/>
      <c r="N126" s="6"/>
      <c r="O126" s="13" t="str">
        <f aca="false">IF(COUNT(M126:N126)&lt;2,"",M126*N126)</f>
        <v/>
      </c>
      <c r="P126" s="14" t="str">
        <f aca="false">IF(O126="","",INDEX(Settings!$B$5:$B$8,MATCH(O126,Settings!$A$5:$A$8,1)))</f>
        <v/>
      </c>
      <c r="Q126" s="17"/>
      <c r="R126" s="16" t="str">
        <f aca="false">IF(OR(Q126="",AND(P126="",I126="")),"",Q126+INDEX(Settings!$C$5:$C$8,MATCH(IF(O126="",H126,O126),Settings!$A$5:$A$8,1)))</f>
        <v/>
      </c>
      <c r="S126" s="14" t="str">
        <f aca="true">IF(R126="","",IF(R126&lt;TODAY(),"Overdue",""))</f>
        <v/>
      </c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6"/>
      <c r="G127" s="6"/>
      <c r="H127" s="13" t="str">
        <f aca="false">IF(COUNT(F127:G127)&lt;2,"",F127*G127)</f>
        <v/>
      </c>
      <c r="I127" s="14" t="str">
        <f aca="false">IF(H127="","",INDEX(Settings!$B$5:$B$8,MATCH(H127,Settings!$A$5:$A$8,1)))</f>
        <v/>
      </c>
      <c r="J127" s="6"/>
      <c r="K127" s="6"/>
      <c r="L127" s="6"/>
      <c r="M127" s="6"/>
      <c r="N127" s="6"/>
      <c r="O127" s="13" t="str">
        <f aca="false">IF(COUNT(M127:N127)&lt;2,"",M127*N127)</f>
        <v/>
      </c>
      <c r="P127" s="14" t="str">
        <f aca="false">IF(O127="","",INDEX(Settings!$B$5:$B$8,MATCH(O127,Settings!$A$5:$A$8,1)))</f>
        <v/>
      </c>
      <c r="Q127" s="17"/>
      <c r="R127" s="16" t="str">
        <f aca="false">IF(OR(Q127="",AND(P127="",I127="")),"",Q127+INDEX(Settings!$C$5:$C$8,MATCH(IF(O127="",H127,O127),Settings!$A$5:$A$8,1)))</f>
        <v/>
      </c>
      <c r="S127" s="14" t="str">
        <f aca="true">IF(R127="","",IF(R127&lt;TODAY(),"Overdue",""))</f>
        <v/>
      </c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6"/>
      <c r="G128" s="6"/>
      <c r="H128" s="13" t="str">
        <f aca="false">IF(COUNT(F128:G128)&lt;2,"",F128*G128)</f>
        <v/>
      </c>
      <c r="I128" s="14" t="str">
        <f aca="false">IF(H128="","",INDEX(Settings!$B$5:$B$8,MATCH(H128,Settings!$A$5:$A$8,1)))</f>
        <v/>
      </c>
      <c r="J128" s="6"/>
      <c r="K128" s="6"/>
      <c r="L128" s="6"/>
      <c r="M128" s="6"/>
      <c r="N128" s="6"/>
      <c r="O128" s="13" t="str">
        <f aca="false">IF(COUNT(M128:N128)&lt;2,"",M128*N128)</f>
        <v/>
      </c>
      <c r="P128" s="14" t="str">
        <f aca="false">IF(O128="","",INDEX(Settings!$B$5:$B$8,MATCH(O128,Settings!$A$5:$A$8,1)))</f>
        <v/>
      </c>
      <c r="Q128" s="17"/>
      <c r="R128" s="16" t="str">
        <f aca="false">IF(OR(Q128="",AND(P128="",I128="")),"",Q128+INDEX(Settings!$C$5:$C$8,MATCH(IF(O128="",H128,O128),Settings!$A$5:$A$8,1)))</f>
        <v/>
      </c>
      <c r="S128" s="14" t="str">
        <f aca="true">IF(R128="","",IF(R128&lt;TODAY(),"Overdue",""))</f>
        <v/>
      </c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6"/>
      <c r="G129" s="6"/>
      <c r="H129" s="13" t="str">
        <f aca="false">IF(COUNT(F129:G129)&lt;2,"",F129*G129)</f>
        <v/>
      </c>
      <c r="I129" s="14" t="str">
        <f aca="false">IF(H129="","",INDEX(Settings!$B$5:$B$8,MATCH(H129,Settings!$A$5:$A$8,1)))</f>
        <v/>
      </c>
      <c r="J129" s="6"/>
      <c r="K129" s="6"/>
      <c r="L129" s="6"/>
      <c r="M129" s="6"/>
      <c r="N129" s="6"/>
      <c r="O129" s="13" t="str">
        <f aca="false">IF(COUNT(M129:N129)&lt;2,"",M129*N129)</f>
        <v/>
      </c>
      <c r="P129" s="14" t="str">
        <f aca="false">IF(O129="","",INDEX(Settings!$B$5:$B$8,MATCH(O129,Settings!$A$5:$A$8,1)))</f>
        <v/>
      </c>
      <c r="Q129" s="17"/>
      <c r="R129" s="16" t="str">
        <f aca="false">IF(OR(Q129="",AND(P129="",I129="")),"",Q129+INDEX(Settings!$C$5:$C$8,MATCH(IF(O129="",H129,O129),Settings!$A$5:$A$8,1)))</f>
        <v/>
      </c>
      <c r="S129" s="14" t="str">
        <f aca="true">IF(R129="","",IF(R129&lt;TODAY(),"Overdue",""))</f>
        <v/>
      </c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6"/>
      <c r="G130" s="6"/>
      <c r="H130" s="13" t="str">
        <f aca="false">IF(COUNT(F130:G130)&lt;2,"",F130*G130)</f>
        <v/>
      </c>
      <c r="I130" s="14" t="str">
        <f aca="false">IF(H130="","",INDEX(Settings!$B$5:$B$8,MATCH(H130,Settings!$A$5:$A$8,1)))</f>
        <v/>
      </c>
      <c r="J130" s="6"/>
      <c r="K130" s="6"/>
      <c r="L130" s="6"/>
      <c r="M130" s="6"/>
      <c r="N130" s="6"/>
      <c r="O130" s="13" t="str">
        <f aca="false">IF(COUNT(M130:N130)&lt;2,"",M130*N130)</f>
        <v/>
      </c>
      <c r="P130" s="14" t="str">
        <f aca="false">IF(O130="","",INDEX(Settings!$B$5:$B$8,MATCH(O130,Settings!$A$5:$A$8,1)))</f>
        <v/>
      </c>
      <c r="Q130" s="17"/>
      <c r="R130" s="16" t="str">
        <f aca="false">IF(OR(Q130="",AND(P130="",I130="")),"",Q130+INDEX(Settings!$C$5:$C$8,MATCH(IF(O130="",H130,O130),Settings!$A$5:$A$8,1)))</f>
        <v/>
      </c>
      <c r="S130" s="14" t="str">
        <f aca="true">IF(R130="","",IF(R130&lt;TODAY(),"Overdue",""))</f>
        <v/>
      </c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6"/>
      <c r="G131" s="6"/>
      <c r="H131" s="13" t="str">
        <f aca="false">IF(COUNT(F131:G131)&lt;2,"",F131*G131)</f>
        <v/>
      </c>
      <c r="I131" s="14" t="str">
        <f aca="false">IF(H131="","",INDEX(Settings!$B$5:$B$8,MATCH(H131,Settings!$A$5:$A$8,1)))</f>
        <v/>
      </c>
      <c r="J131" s="6"/>
      <c r="K131" s="6"/>
      <c r="L131" s="6"/>
      <c r="M131" s="6"/>
      <c r="N131" s="6"/>
      <c r="O131" s="13" t="str">
        <f aca="false">IF(COUNT(M131:N131)&lt;2,"",M131*N131)</f>
        <v/>
      </c>
      <c r="P131" s="14" t="str">
        <f aca="false">IF(O131="","",INDEX(Settings!$B$5:$B$8,MATCH(O131,Settings!$A$5:$A$8,1)))</f>
        <v/>
      </c>
      <c r="Q131" s="17"/>
      <c r="R131" s="16" t="str">
        <f aca="false">IF(OR(Q131="",AND(P131="",I131="")),"",Q131+INDEX(Settings!$C$5:$C$8,MATCH(IF(O131="",H131,O131),Settings!$A$5:$A$8,1)))</f>
        <v/>
      </c>
      <c r="S131" s="14" t="str">
        <f aca="true">IF(R131="","",IF(R131&lt;TODAY(),"Overdue",""))</f>
        <v/>
      </c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6"/>
      <c r="G132" s="6"/>
      <c r="H132" s="13" t="str">
        <f aca="false">IF(COUNT(F132:G132)&lt;2,"",F132*G132)</f>
        <v/>
      </c>
      <c r="I132" s="14" t="str">
        <f aca="false">IF(H132="","",INDEX(Settings!$B$5:$B$8,MATCH(H132,Settings!$A$5:$A$8,1)))</f>
        <v/>
      </c>
      <c r="J132" s="6"/>
      <c r="K132" s="6"/>
      <c r="L132" s="6"/>
      <c r="M132" s="6"/>
      <c r="N132" s="6"/>
      <c r="O132" s="13" t="str">
        <f aca="false">IF(COUNT(M132:N132)&lt;2,"",M132*N132)</f>
        <v/>
      </c>
      <c r="P132" s="14" t="str">
        <f aca="false">IF(O132="","",INDEX(Settings!$B$5:$B$8,MATCH(O132,Settings!$A$5:$A$8,1)))</f>
        <v/>
      </c>
      <c r="Q132" s="17"/>
      <c r="R132" s="16" t="str">
        <f aca="false">IF(OR(Q132="",AND(P132="",I132="")),"",Q132+INDEX(Settings!$C$5:$C$8,MATCH(IF(O132="",H132,O132),Settings!$A$5:$A$8,1)))</f>
        <v/>
      </c>
      <c r="S132" s="14" t="str">
        <f aca="true">IF(R132="","",IF(R132&lt;TODAY(),"Overdue",""))</f>
        <v/>
      </c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6"/>
      <c r="G133" s="6"/>
      <c r="H133" s="13" t="str">
        <f aca="false">IF(COUNT(F133:G133)&lt;2,"",F133*G133)</f>
        <v/>
      </c>
      <c r="I133" s="14" t="str">
        <f aca="false">IF(H133="","",INDEX(Settings!$B$5:$B$8,MATCH(H133,Settings!$A$5:$A$8,1)))</f>
        <v/>
      </c>
      <c r="J133" s="6"/>
      <c r="K133" s="6"/>
      <c r="L133" s="6"/>
      <c r="M133" s="6"/>
      <c r="N133" s="6"/>
      <c r="O133" s="13" t="str">
        <f aca="false">IF(COUNT(M133:N133)&lt;2,"",M133*N133)</f>
        <v/>
      </c>
      <c r="P133" s="14" t="str">
        <f aca="false">IF(O133="","",INDEX(Settings!$B$5:$B$8,MATCH(O133,Settings!$A$5:$A$8,1)))</f>
        <v/>
      </c>
      <c r="Q133" s="17"/>
      <c r="R133" s="16" t="str">
        <f aca="false">IF(OR(Q133="",AND(P133="",I133="")),"",Q133+INDEX(Settings!$C$5:$C$8,MATCH(IF(O133="",H133,O133),Settings!$A$5:$A$8,1)))</f>
        <v/>
      </c>
      <c r="S133" s="14" t="str">
        <f aca="true">IF(R133="","",IF(R133&lt;TODAY(),"Overdue",""))</f>
        <v/>
      </c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6"/>
      <c r="G134" s="6"/>
      <c r="H134" s="13" t="str">
        <f aca="false">IF(COUNT(F134:G134)&lt;2,"",F134*G134)</f>
        <v/>
      </c>
      <c r="I134" s="14" t="str">
        <f aca="false">IF(H134="","",INDEX(Settings!$B$5:$B$8,MATCH(H134,Settings!$A$5:$A$8,1)))</f>
        <v/>
      </c>
      <c r="J134" s="6"/>
      <c r="K134" s="6"/>
      <c r="L134" s="6"/>
      <c r="M134" s="6"/>
      <c r="N134" s="6"/>
      <c r="O134" s="13" t="str">
        <f aca="false">IF(COUNT(M134:N134)&lt;2,"",M134*N134)</f>
        <v/>
      </c>
      <c r="P134" s="14" t="str">
        <f aca="false">IF(O134="","",INDEX(Settings!$B$5:$B$8,MATCH(O134,Settings!$A$5:$A$8,1)))</f>
        <v/>
      </c>
      <c r="Q134" s="17"/>
      <c r="R134" s="16" t="str">
        <f aca="false">IF(OR(Q134="",AND(P134="",I134="")),"",Q134+INDEX(Settings!$C$5:$C$8,MATCH(IF(O134="",H134,O134),Settings!$A$5:$A$8,1)))</f>
        <v/>
      </c>
      <c r="S134" s="14" t="str">
        <f aca="true">IF(R134="","",IF(R134&lt;TODAY(),"Overdue",""))</f>
        <v/>
      </c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6"/>
      <c r="G135" s="6"/>
      <c r="H135" s="13" t="str">
        <f aca="false">IF(COUNT(F135:G135)&lt;2,"",F135*G135)</f>
        <v/>
      </c>
      <c r="I135" s="14" t="str">
        <f aca="false">IF(H135="","",INDEX(Settings!$B$5:$B$8,MATCH(H135,Settings!$A$5:$A$8,1)))</f>
        <v/>
      </c>
      <c r="J135" s="6"/>
      <c r="K135" s="6"/>
      <c r="L135" s="6"/>
      <c r="M135" s="6"/>
      <c r="N135" s="6"/>
      <c r="O135" s="13" t="str">
        <f aca="false">IF(COUNT(M135:N135)&lt;2,"",M135*N135)</f>
        <v/>
      </c>
      <c r="P135" s="14" t="str">
        <f aca="false">IF(O135="","",INDEX(Settings!$B$5:$B$8,MATCH(O135,Settings!$A$5:$A$8,1)))</f>
        <v/>
      </c>
      <c r="Q135" s="17"/>
      <c r="R135" s="16" t="str">
        <f aca="false">IF(OR(Q135="",AND(P135="",I135="")),"",Q135+INDEX(Settings!$C$5:$C$8,MATCH(IF(O135="",H135,O135),Settings!$A$5:$A$8,1)))</f>
        <v/>
      </c>
      <c r="S135" s="14" t="str">
        <f aca="true">IF(R135="","",IF(R135&lt;TODAY(),"Overdue",""))</f>
        <v/>
      </c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6"/>
      <c r="G136" s="6"/>
      <c r="H136" s="13" t="str">
        <f aca="false">IF(COUNT(F136:G136)&lt;2,"",F136*G136)</f>
        <v/>
      </c>
      <c r="I136" s="14" t="str">
        <f aca="false">IF(H136="","",INDEX(Settings!$B$5:$B$8,MATCH(H136,Settings!$A$5:$A$8,1)))</f>
        <v/>
      </c>
      <c r="J136" s="6"/>
      <c r="K136" s="6"/>
      <c r="L136" s="6"/>
      <c r="M136" s="6"/>
      <c r="N136" s="6"/>
      <c r="O136" s="13" t="str">
        <f aca="false">IF(COUNT(M136:N136)&lt;2,"",M136*N136)</f>
        <v/>
      </c>
      <c r="P136" s="14" t="str">
        <f aca="false">IF(O136="","",INDEX(Settings!$B$5:$B$8,MATCH(O136,Settings!$A$5:$A$8,1)))</f>
        <v/>
      </c>
      <c r="Q136" s="17"/>
      <c r="R136" s="16" t="str">
        <f aca="false">IF(OR(Q136="",AND(P136="",I136="")),"",Q136+INDEX(Settings!$C$5:$C$8,MATCH(IF(O136="",H136,O136),Settings!$A$5:$A$8,1)))</f>
        <v/>
      </c>
      <c r="S136" s="14" t="str">
        <f aca="true">IF(R136="","",IF(R136&lt;TODAY(),"Overdue",""))</f>
        <v/>
      </c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6"/>
      <c r="G137" s="6"/>
      <c r="H137" s="13" t="str">
        <f aca="false">IF(COUNT(F137:G137)&lt;2,"",F137*G137)</f>
        <v/>
      </c>
      <c r="I137" s="14" t="str">
        <f aca="false">IF(H137="","",INDEX(Settings!$B$5:$B$8,MATCH(H137,Settings!$A$5:$A$8,1)))</f>
        <v/>
      </c>
      <c r="J137" s="6"/>
      <c r="K137" s="6"/>
      <c r="L137" s="6"/>
      <c r="M137" s="6"/>
      <c r="N137" s="6"/>
      <c r="O137" s="13" t="str">
        <f aca="false">IF(COUNT(M137:N137)&lt;2,"",M137*N137)</f>
        <v/>
      </c>
      <c r="P137" s="14" t="str">
        <f aca="false">IF(O137="","",INDEX(Settings!$B$5:$B$8,MATCH(O137,Settings!$A$5:$A$8,1)))</f>
        <v/>
      </c>
      <c r="Q137" s="17"/>
      <c r="R137" s="16" t="str">
        <f aca="false">IF(OR(Q137="",AND(P137="",I137="")),"",Q137+INDEX(Settings!$C$5:$C$8,MATCH(IF(O137="",H137,O137),Settings!$A$5:$A$8,1)))</f>
        <v/>
      </c>
      <c r="S137" s="14" t="str">
        <f aca="true">IF(R137="","",IF(R137&lt;TODAY(),"Overdue",""))</f>
        <v/>
      </c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6"/>
      <c r="G138" s="6"/>
      <c r="H138" s="13" t="str">
        <f aca="false">IF(COUNT(F138:G138)&lt;2,"",F138*G138)</f>
        <v/>
      </c>
      <c r="I138" s="14" t="str">
        <f aca="false">IF(H138="","",INDEX(Settings!$B$5:$B$8,MATCH(H138,Settings!$A$5:$A$8,1)))</f>
        <v/>
      </c>
      <c r="J138" s="6"/>
      <c r="K138" s="6"/>
      <c r="L138" s="6"/>
      <c r="M138" s="6"/>
      <c r="N138" s="6"/>
      <c r="O138" s="13" t="str">
        <f aca="false">IF(COUNT(M138:N138)&lt;2,"",M138*N138)</f>
        <v/>
      </c>
      <c r="P138" s="14" t="str">
        <f aca="false">IF(O138="","",INDEX(Settings!$B$5:$B$8,MATCH(O138,Settings!$A$5:$A$8,1)))</f>
        <v/>
      </c>
      <c r="Q138" s="17"/>
      <c r="R138" s="16" t="str">
        <f aca="false">IF(OR(Q138="",AND(P138="",I138="")),"",Q138+INDEX(Settings!$C$5:$C$8,MATCH(IF(O138="",H138,O138),Settings!$A$5:$A$8,1)))</f>
        <v/>
      </c>
      <c r="S138" s="14" t="str">
        <f aca="true">IF(R138="","",IF(R138&lt;TODAY(),"Overdue",""))</f>
        <v/>
      </c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6"/>
      <c r="G139" s="6"/>
      <c r="H139" s="13" t="str">
        <f aca="false">IF(COUNT(F139:G139)&lt;2,"",F139*G139)</f>
        <v/>
      </c>
      <c r="I139" s="14" t="str">
        <f aca="false">IF(H139="","",INDEX(Settings!$B$5:$B$8,MATCH(H139,Settings!$A$5:$A$8,1)))</f>
        <v/>
      </c>
      <c r="J139" s="6"/>
      <c r="K139" s="6"/>
      <c r="L139" s="6"/>
      <c r="M139" s="6"/>
      <c r="N139" s="6"/>
      <c r="O139" s="13" t="str">
        <f aca="false">IF(COUNT(M139:N139)&lt;2,"",M139*N139)</f>
        <v/>
      </c>
      <c r="P139" s="14" t="str">
        <f aca="false">IF(O139="","",INDEX(Settings!$B$5:$B$8,MATCH(O139,Settings!$A$5:$A$8,1)))</f>
        <v/>
      </c>
      <c r="Q139" s="17"/>
      <c r="R139" s="16" t="str">
        <f aca="false">IF(OR(Q139="",AND(P139="",I139="")),"",Q139+INDEX(Settings!$C$5:$C$8,MATCH(IF(O139="",H139,O139),Settings!$A$5:$A$8,1)))</f>
        <v/>
      </c>
      <c r="S139" s="14" t="str">
        <f aca="true">IF(R139="","",IF(R139&lt;TODAY(),"Overdue",""))</f>
        <v/>
      </c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6"/>
      <c r="G140" s="6"/>
      <c r="H140" s="13" t="str">
        <f aca="false">IF(COUNT(F140:G140)&lt;2,"",F140*G140)</f>
        <v/>
      </c>
      <c r="I140" s="14" t="str">
        <f aca="false">IF(H140="","",INDEX(Settings!$B$5:$B$8,MATCH(H140,Settings!$A$5:$A$8,1)))</f>
        <v/>
      </c>
      <c r="J140" s="6"/>
      <c r="K140" s="6"/>
      <c r="L140" s="6"/>
      <c r="M140" s="6"/>
      <c r="N140" s="6"/>
      <c r="O140" s="13" t="str">
        <f aca="false">IF(COUNT(M140:N140)&lt;2,"",M140*N140)</f>
        <v/>
      </c>
      <c r="P140" s="14" t="str">
        <f aca="false">IF(O140="","",INDEX(Settings!$B$5:$B$8,MATCH(O140,Settings!$A$5:$A$8,1)))</f>
        <v/>
      </c>
      <c r="Q140" s="17"/>
      <c r="R140" s="16" t="str">
        <f aca="false">IF(OR(Q140="",AND(P140="",I140="")),"",Q140+INDEX(Settings!$C$5:$C$8,MATCH(IF(O140="",H140,O140),Settings!$A$5:$A$8,1)))</f>
        <v/>
      </c>
      <c r="S140" s="14" t="str">
        <f aca="true">IF(R140="","",IF(R140&lt;TODAY(),"Overdue",""))</f>
        <v/>
      </c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6"/>
      <c r="G141" s="6"/>
      <c r="H141" s="13" t="str">
        <f aca="false">IF(COUNT(F141:G141)&lt;2,"",F141*G141)</f>
        <v/>
      </c>
      <c r="I141" s="14" t="str">
        <f aca="false">IF(H141="","",INDEX(Settings!$B$5:$B$8,MATCH(H141,Settings!$A$5:$A$8,1)))</f>
        <v/>
      </c>
      <c r="J141" s="6"/>
      <c r="K141" s="6"/>
      <c r="L141" s="6"/>
      <c r="M141" s="6"/>
      <c r="N141" s="6"/>
      <c r="O141" s="13" t="str">
        <f aca="false">IF(COUNT(M141:N141)&lt;2,"",M141*N141)</f>
        <v/>
      </c>
      <c r="P141" s="14" t="str">
        <f aca="false">IF(O141="","",INDEX(Settings!$B$5:$B$8,MATCH(O141,Settings!$A$5:$A$8,1)))</f>
        <v/>
      </c>
      <c r="Q141" s="17"/>
      <c r="R141" s="16" t="str">
        <f aca="false">IF(OR(Q141="",AND(P141="",I141="")),"",Q141+INDEX(Settings!$C$5:$C$8,MATCH(IF(O141="",H141,O141),Settings!$A$5:$A$8,1)))</f>
        <v/>
      </c>
      <c r="S141" s="14" t="str">
        <f aca="true">IF(R141="","",IF(R141&lt;TODAY(),"Overdue",""))</f>
        <v/>
      </c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6"/>
      <c r="G142" s="6"/>
      <c r="H142" s="13" t="str">
        <f aca="false">IF(COUNT(F142:G142)&lt;2,"",F142*G142)</f>
        <v/>
      </c>
      <c r="I142" s="14" t="str">
        <f aca="false">IF(H142="","",INDEX(Settings!$B$5:$B$8,MATCH(H142,Settings!$A$5:$A$8,1)))</f>
        <v/>
      </c>
      <c r="J142" s="6"/>
      <c r="K142" s="6"/>
      <c r="L142" s="6"/>
      <c r="M142" s="6"/>
      <c r="N142" s="6"/>
      <c r="O142" s="13" t="str">
        <f aca="false">IF(COUNT(M142:N142)&lt;2,"",M142*N142)</f>
        <v/>
      </c>
      <c r="P142" s="14" t="str">
        <f aca="false">IF(O142="","",INDEX(Settings!$B$5:$B$8,MATCH(O142,Settings!$A$5:$A$8,1)))</f>
        <v/>
      </c>
      <c r="Q142" s="17"/>
      <c r="R142" s="16" t="str">
        <f aca="false">IF(OR(Q142="",AND(P142="",I142="")),"",Q142+INDEX(Settings!$C$5:$C$8,MATCH(IF(O142="",H142,O142),Settings!$A$5:$A$8,1)))</f>
        <v/>
      </c>
      <c r="S142" s="14" t="str">
        <f aca="true">IF(R142="","",IF(R142&lt;TODAY(),"Overdue",""))</f>
        <v/>
      </c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6"/>
      <c r="G143" s="6"/>
      <c r="H143" s="13" t="str">
        <f aca="false">IF(COUNT(F143:G143)&lt;2,"",F143*G143)</f>
        <v/>
      </c>
      <c r="I143" s="14" t="str">
        <f aca="false">IF(H143="","",INDEX(Settings!$B$5:$B$8,MATCH(H143,Settings!$A$5:$A$8,1)))</f>
        <v/>
      </c>
      <c r="J143" s="6"/>
      <c r="K143" s="6"/>
      <c r="L143" s="6"/>
      <c r="M143" s="6"/>
      <c r="N143" s="6"/>
      <c r="O143" s="13" t="str">
        <f aca="false">IF(COUNT(M143:N143)&lt;2,"",M143*N143)</f>
        <v/>
      </c>
      <c r="P143" s="14" t="str">
        <f aca="false">IF(O143="","",INDEX(Settings!$B$5:$B$8,MATCH(O143,Settings!$A$5:$A$8,1)))</f>
        <v/>
      </c>
      <c r="Q143" s="17"/>
      <c r="R143" s="16" t="str">
        <f aca="false">IF(OR(Q143="",AND(P143="",I143="")),"",Q143+INDEX(Settings!$C$5:$C$8,MATCH(IF(O143="",H143,O143),Settings!$A$5:$A$8,1)))</f>
        <v/>
      </c>
      <c r="S143" s="14" t="str">
        <f aca="true">IF(R143="","",IF(R143&lt;TODAY(),"Overdue",""))</f>
        <v/>
      </c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6"/>
      <c r="G144" s="6"/>
      <c r="H144" s="13" t="str">
        <f aca="false">IF(COUNT(F144:G144)&lt;2,"",F144*G144)</f>
        <v/>
      </c>
      <c r="I144" s="14" t="str">
        <f aca="false">IF(H144="","",INDEX(Settings!$B$5:$B$8,MATCH(H144,Settings!$A$5:$A$8,1)))</f>
        <v/>
      </c>
      <c r="J144" s="6"/>
      <c r="K144" s="6"/>
      <c r="L144" s="6"/>
      <c r="M144" s="6"/>
      <c r="N144" s="6"/>
      <c r="O144" s="13" t="str">
        <f aca="false">IF(COUNT(M144:N144)&lt;2,"",M144*N144)</f>
        <v/>
      </c>
      <c r="P144" s="14" t="str">
        <f aca="false">IF(O144="","",INDEX(Settings!$B$5:$B$8,MATCH(O144,Settings!$A$5:$A$8,1)))</f>
        <v/>
      </c>
      <c r="Q144" s="17"/>
      <c r="R144" s="16" t="str">
        <f aca="false">IF(OR(Q144="",AND(P144="",I144="")),"",Q144+INDEX(Settings!$C$5:$C$8,MATCH(IF(O144="",H144,O144),Settings!$A$5:$A$8,1)))</f>
        <v/>
      </c>
      <c r="S144" s="14" t="str">
        <f aca="true">IF(R144="","",IF(R144&lt;TODAY(),"Overdue",""))</f>
        <v/>
      </c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6"/>
      <c r="G145" s="6"/>
      <c r="H145" s="13" t="str">
        <f aca="false">IF(COUNT(F145:G145)&lt;2,"",F145*G145)</f>
        <v/>
      </c>
      <c r="I145" s="14" t="str">
        <f aca="false">IF(H145="","",INDEX(Settings!$B$5:$B$8,MATCH(H145,Settings!$A$5:$A$8,1)))</f>
        <v/>
      </c>
      <c r="J145" s="6"/>
      <c r="K145" s="6"/>
      <c r="L145" s="6"/>
      <c r="M145" s="6"/>
      <c r="N145" s="6"/>
      <c r="O145" s="13" t="str">
        <f aca="false">IF(COUNT(M145:N145)&lt;2,"",M145*N145)</f>
        <v/>
      </c>
      <c r="P145" s="14" t="str">
        <f aca="false">IF(O145="","",INDEX(Settings!$B$5:$B$8,MATCH(O145,Settings!$A$5:$A$8,1)))</f>
        <v/>
      </c>
      <c r="Q145" s="17"/>
      <c r="R145" s="16" t="str">
        <f aca="false">IF(OR(Q145="",AND(P145="",I145="")),"",Q145+INDEX(Settings!$C$5:$C$8,MATCH(IF(O145="",H145,O145),Settings!$A$5:$A$8,1)))</f>
        <v/>
      </c>
      <c r="S145" s="14" t="str">
        <f aca="true">IF(R145="","",IF(R145&lt;TODAY(),"Overdue",""))</f>
        <v/>
      </c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6"/>
      <c r="G146" s="6"/>
      <c r="H146" s="13" t="str">
        <f aca="false">IF(COUNT(F146:G146)&lt;2,"",F146*G146)</f>
        <v/>
      </c>
      <c r="I146" s="14" t="str">
        <f aca="false">IF(H146="","",INDEX(Settings!$B$5:$B$8,MATCH(H146,Settings!$A$5:$A$8,1)))</f>
        <v/>
      </c>
      <c r="J146" s="6"/>
      <c r="K146" s="6"/>
      <c r="L146" s="6"/>
      <c r="M146" s="6"/>
      <c r="N146" s="6"/>
      <c r="O146" s="13" t="str">
        <f aca="false">IF(COUNT(M146:N146)&lt;2,"",M146*N146)</f>
        <v/>
      </c>
      <c r="P146" s="14" t="str">
        <f aca="false">IF(O146="","",INDEX(Settings!$B$5:$B$8,MATCH(O146,Settings!$A$5:$A$8,1)))</f>
        <v/>
      </c>
      <c r="Q146" s="17"/>
      <c r="R146" s="16" t="str">
        <f aca="false">IF(OR(Q146="",AND(P146="",I146="")),"",Q146+INDEX(Settings!$C$5:$C$8,MATCH(IF(O146="",H146,O146),Settings!$A$5:$A$8,1)))</f>
        <v/>
      </c>
      <c r="S146" s="14" t="str">
        <f aca="true">IF(R146="","",IF(R146&lt;TODAY(),"Overdue",""))</f>
        <v/>
      </c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6"/>
      <c r="G147" s="6"/>
      <c r="H147" s="13" t="str">
        <f aca="false">IF(COUNT(F147:G147)&lt;2,"",F147*G147)</f>
        <v/>
      </c>
      <c r="I147" s="14" t="str">
        <f aca="false">IF(H147="","",INDEX(Settings!$B$5:$B$8,MATCH(H147,Settings!$A$5:$A$8,1)))</f>
        <v/>
      </c>
      <c r="J147" s="6"/>
      <c r="K147" s="6"/>
      <c r="L147" s="6"/>
      <c r="M147" s="6"/>
      <c r="N147" s="6"/>
      <c r="O147" s="13" t="str">
        <f aca="false">IF(COUNT(M147:N147)&lt;2,"",M147*N147)</f>
        <v/>
      </c>
      <c r="P147" s="14" t="str">
        <f aca="false">IF(O147="","",INDEX(Settings!$B$5:$B$8,MATCH(O147,Settings!$A$5:$A$8,1)))</f>
        <v/>
      </c>
      <c r="Q147" s="17"/>
      <c r="R147" s="16" t="str">
        <f aca="false">IF(OR(Q147="",AND(P147="",I147="")),"",Q147+INDEX(Settings!$C$5:$C$8,MATCH(IF(O147="",H147,O147),Settings!$A$5:$A$8,1)))</f>
        <v/>
      </c>
      <c r="S147" s="14" t="str">
        <f aca="true">IF(R147="","",IF(R147&lt;TODAY(),"Overdue",""))</f>
        <v/>
      </c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6"/>
      <c r="G148" s="6"/>
      <c r="H148" s="13" t="str">
        <f aca="false">IF(COUNT(F148:G148)&lt;2,"",F148*G148)</f>
        <v/>
      </c>
      <c r="I148" s="14" t="str">
        <f aca="false">IF(H148="","",INDEX(Settings!$B$5:$B$8,MATCH(H148,Settings!$A$5:$A$8,1)))</f>
        <v/>
      </c>
      <c r="J148" s="6"/>
      <c r="K148" s="6"/>
      <c r="L148" s="6"/>
      <c r="M148" s="6"/>
      <c r="N148" s="6"/>
      <c r="O148" s="13" t="str">
        <f aca="false">IF(COUNT(M148:N148)&lt;2,"",M148*N148)</f>
        <v/>
      </c>
      <c r="P148" s="14" t="str">
        <f aca="false">IF(O148="","",INDEX(Settings!$B$5:$B$8,MATCH(O148,Settings!$A$5:$A$8,1)))</f>
        <v/>
      </c>
      <c r="Q148" s="17"/>
      <c r="R148" s="16" t="str">
        <f aca="false">IF(OR(Q148="",AND(P148="",I148="")),"",Q148+INDEX(Settings!$C$5:$C$8,MATCH(IF(O148="",H148,O148),Settings!$A$5:$A$8,1)))</f>
        <v/>
      </c>
      <c r="S148" s="14" t="str">
        <f aca="true">IF(R148="","",IF(R148&lt;TODAY(),"Overdue",""))</f>
        <v/>
      </c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6"/>
      <c r="G149" s="6"/>
      <c r="H149" s="13" t="str">
        <f aca="false">IF(COUNT(F149:G149)&lt;2,"",F149*G149)</f>
        <v/>
      </c>
      <c r="I149" s="14" t="str">
        <f aca="false">IF(H149="","",INDEX(Settings!$B$5:$B$8,MATCH(H149,Settings!$A$5:$A$8,1)))</f>
        <v/>
      </c>
      <c r="J149" s="6"/>
      <c r="K149" s="6"/>
      <c r="L149" s="6"/>
      <c r="M149" s="6"/>
      <c r="N149" s="6"/>
      <c r="O149" s="13" t="str">
        <f aca="false">IF(COUNT(M149:N149)&lt;2,"",M149*N149)</f>
        <v/>
      </c>
      <c r="P149" s="14" t="str">
        <f aca="false">IF(O149="","",INDEX(Settings!$B$5:$B$8,MATCH(O149,Settings!$A$5:$A$8,1)))</f>
        <v/>
      </c>
      <c r="Q149" s="17"/>
      <c r="R149" s="16" t="str">
        <f aca="false">IF(OR(Q149="",AND(P149="",I149="")),"",Q149+INDEX(Settings!$C$5:$C$8,MATCH(IF(O149="",H149,O149),Settings!$A$5:$A$8,1)))</f>
        <v/>
      </c>
      <c r="S149" s="14" t="str">
        <f aca="true">IF(R149="","",IF(R149&lt;TODAY(),"Overdue",""))</f>
        <v/>
      </c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6"/>
      <c r="G150" s="6"/>
      <c r="H150" s="13" t="str">
        <f aca="false">IF(COUNT(F150:G150)&lt;2,"",F150*G150)</f>
        <v/>
      </c>
      <c r="I150" s="14" t="str">
        <f aca="false">IF(H150="","",INDEX(Settings!$B$5:$B$8,MATCH(H150,Settings!$A$5:$A$8,1)))</f>
        <v/>
      </c>
      <c r="J150" s="6"/>
      <c r="K150" s="6"/>
      <c r="L150" s="6"/>
      <c r="M150" s="6"/>
      <c r="N150" s="6"/>
      <c r="O150" s="13" t="str">
        <f aca="false">IF(COUNT(M150:N150)&lt;2,"",M150*N150)</f>
        <v/>
      </c>
      <c r="P150" s="14" t="str">
        <f aca="false">IF(O150="","",INDEX(Settings!$B$5:$B$8,MATCH(O150,Settings!$A$5:$A$8,1)))</f>
        <v/>
      </c>
      <c r="Q150" s="17"/>
      <c r="R150" s="16" t="str">
        <f aca="false">IF(OR(Q150="",AND(P150="",I150="")),"",Q150+INDEX(Settings!$C$5:$C$8,MATCH(IF(O150="",H150,O150),Settings!$A$5:$A$8,1)))</f>
        <v/>
      </c>
      <c r="S150" s="14" t="str">
        <f aca="true">IF(R150="","",IF(R150&lt;TODAY(),"Overdue",""))</f>
        <v/>
      </c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6"/>
      <c r="G151" s="6"/>
      <c r="H151" s="13" t="str">
        <f aca="false">IF(COUNT(F151:G151)&lt;2,"",F151*G151)</f>
        <v/>
      </c>
      <c r="I151" s="14" t="str">
        <f aca="false">IF(H151="","",INDEX(Settings!$B$5:$B$8,MATCH(H151,Settings!$A$5:$A$8,1)))</f>
        <v/>
      </c>
      <c r="J151" s="6"/>
      <c r="K151" s="6"/>
      <c r="L151" s="6"/>
      <c r="M151" s="6"/>
      <c r="N151" s="6"/>
      <c r="O151" s="13" t="str">
        <f aca="false">IF(COUNT(M151:N151)&lt;2,"",M151*N151)</f>
        <v/>
      </c>
      <c r="P151" s="14" t="str">
        <f aca="false">IF(O151="","",INDEX(Settings!$B$5:$B$8,MATCH(O151,Settings!$A$5:$A$8,1)))</f>
        <v/>
      </c>
      <c r="Q151" s="17"/>
      <c r="R151" s="16" t="str">
        <f aca="false">IF(OR(Q151="",AND(P151="",I151="")),"",Q151+INDEX(Settings!$C$5:$C$8,MATCH(IF(O151="",H151,O151),Settings!$A$5:$A$8,1)))</f>
        <v/>
      </c>
      <c r="S151" s="14" t="str">
        <f aca="true">IF(R151="","",IF(R151&lt;TODAY(),"Overdue",""))</f>
        <v/>
      </c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6"/>
      <c r="G152" s="6"/>
      <c r="H152" s="13" t="str">
        <f aca="false">IF(COUNT(F152:G152)&lt;2,"",F152*G152)</f>
        <v/>
      </c>
      <c r="I152" s="14" t="str">
        <f aca="false">IF(H152="","",INDEX(Settings!$B$5:$B$8,MATCH(H152,Settings!$A$5:$A$8,1)))</f>
        <v/>
      </c>
      <c r="J152" s="6"/>
      <c r="K152" s="6"/>
      <c r="L152" s="6"/>
      <c r="M152" s="6"/>
      <c r="N152" s="6"/>
      <c r="O152" s="13" t="str">
        <f aca="false">IF(COUNT(M152:N152)&lt;2,"",M152*N152)</f>
        <v/>
      </c>
      <c r="P152" s="14" t="str">
        <f aca="false">IF(O152="","",INDEX(Settings!$B$5:$B$8,MATCH(O152,Settings!$A$5:$A$8,1)))</f>
        <v/>
      </c>
      <c r="Q152" s="17"/>
      <c r="R152" s="16" t="str">
        <f aca="false">IF(OR(Q152="",AND(P152="",I152="")),"",Q152+INDEX(Settings!$C$5:$C$8,MATCH(IF(O152="",H152,O152),Settings!$A$5:$A$8,1)))</f>
        <v/>
      </c>
      <c r="S152" s="14" t="str">
        <f aca="true">IF(R152="","",IF(R152&lt;TODAY(),"Overdue",""))</f>
        <v/>
      </c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6"/>
      <c r="G153" s="6"/>
      <c r="H153" s="13" t="str">
        <f aca="false">IF(COUNT(F153:G153)&lt;2,"",F153*G153)</f>
        <v/>
      </c>
      <c r="I153" s="14" t="str">
        <f aca="false">IF(H153="","",INDEX(Settings!$B$5:$B$8,MATCH(H153,Settings!$A$5:$A$8,1)))</f>
        <v/>
      </c>
      <c r="J153" s="6"/>
      <c r="K153" s="6"/>
      <c r="L153" s="6"/>
      <c r="M153" s="6"/>
      <c r="N153" s="6"/>
      <c r="O153" s="13" t="str">
        <f aca="false">IF(COUNT(M153:N153)&lt;2,"",M153*N153)</f>
        <v/>
      </c>
      <c r="P153" s="14" t="str">
        <f aca="false">IF(O153="","",INDEX(Settings!$B$5:$B$8,MATCH(O153,Settings!$A$5:$A$8,1)))</f>
        <v/>
      </c>
      <c r="Q153" s="17"/>
      <c r="R153" s="16" t="str">
        <f aca="false">IF(OR(Q153="",AND(P153="",I153="")),"",Q153+INDEX(Settings!$C$5:$C$8,MATCH(IF(O153="",H153,O153),Settings!$A$5:$A$8,1)))</f>
        <v/>
      </c>
      <c r="S153" s="14" t="str">
        <f aca="true">IF(R153="","",IF(R153&lt;TODAY(),"Overdue",""))</f>
        <v/>
      </c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6"/>
      <c r="G154" s="6"/>
      <c r="H154" s="13" t="str">
        <f aca="false">IF(COUNT(F154:G154)&lt;2,"",F154*G154)</f>
        <v/>
      </c>
      <c r="I154" s="14" t="str">
        <f aca="false">IF(H154="","",INDEX(Settings!$B$5:$B$8,MATCH(H154,Settings!$A$5:$A$8,1)))</f>
        <v/>
      </c>
      <c r="J154" s="6"/>
      <c r="K154" s="6"/>
      <c r="L154" s="6"/>
      <c r="M154" s="6"/>
      <c r="N154" s="6"/>
      <c r="O154" s="13" t="str">
        <f aca="false">IF(COUNT(M154:N154)&lt;2,"",M154*N154)</f>
        <v/>
      </c>
      <c r="P154" s="14" t="str">
        <f aca="false">IF(O154="","",INDEX(Settings!$B$5:$B$8,MATCH(O154,Settings!$A$5:$A$8,1)))</f>
        <v/>
      </c>
      <c r="Q154" s="17"/>
      <c r="R154" s="16" t="str">
        <f aca="false">IF(OR(Q154="",AND(P154="",I154="")),"",Q154+INDEX(Settings!$C$5:$C$8,MATCH(IF(O154="",H154,O154),Settings!$A$5:$A$8,1)))</f>
        <v/>
      </c>
      <c r="S154" s="14" t="str">
        <f aca="true">IF(R154="","",IF(R154&lt;TODAY(),"Overdue",""))</f>
        <v/>
      </c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6"/>
      <c r="G155" s="6"/>
      <c r="H155" s="13" t="str">
        <f aca="false">IF(COUNT(F155:G155)&lt;2,"",F155*G155)</f>
        <v/>
      </c>
      <c r="I155" s="14" t="str">
        <f aca="false">IF(H155="","",INDEX(Settings!$B$5:$B$8,MATCH(H155,Settings!$A$5:$A$8,1)))</f>
        <v/>
      </c>
      <c r="J155" s="6"/>
      <c r="K155" s="6"/>
      <c r="L155" s="6"/>
      <c r="M155" s="6"/>
      <c r="N155" s="6"/>
      <c r="O155" s="13" t="str">
        <f aca="false">IF(COUNT(M155:N155)&lt;2,"",M155*N155)</f>
        <v/>
      </c>
      <c r="P155" s="14" t="str">
        <f aca="false">IF(O155="","",INDEX(Settings!$B$5:$B$8,MATCH(O155,Settings!$A$5:$A$8,1)))</f>
        <v/>
      </c>
      <c r="Q155" s="17"/>
      <c r="R155" s="16" t="str">
        <f aca="false">IF(OR(Q155="",AND(P155="",I155="")),"",Q155+INDEX(Settings!$C$5:$C$8,MATCH(IF(O155="",H155,O155),Settings!$A$5:$A$8,1)))</f>
        <v/>
      </c>
      <c r="S155" s="14" t="str">
        <f aca="true">IF(R155="","",IF(R155&lt;TODAY(),"Overdue",""))</f>
        <v/>
      </c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6"/>
      <c r="G156" s="6"/>
      <c r="H156" s="13" t="str">
        <f aca="false">IF(COUNT(F156:G156)&lt;2,"",F156*G156)</f>
        <v/>
      </c>
      <c r="I156" s="14" t="str">
        <f aca="false">IF(H156="","",INDEX(Settings!$B$5:$B$8,MATCH(H156,Settings!$A$5:$A$8,1)))</f>
        <v/>
      </c>
      <c r="J156" s="6"/>
      <c r="K156" s="6"/>
      <c r="L156" s="6"/>
      <c r="M156" s="6"/>
      <c r="N156" s="6"/>
      <c r="O156" s="13" t="str">
        <f aca="false">IF(COUNT(M156:N156)&lt;2,"",M156*N156)</f>
        <v/>
      </c>
      <c r="P156" s="14" t="str">
        <f aca="false">IF(O156="","",INDEX(Settings!$B$5:$B$8,MATCH(O156,Settings!$A$5:$A$8,1)))</f>
        <v/>
      </c>
      <c r="Q156" s="17"/>
      <c r="R156" s="16" t="str">
        <f aca="false">IF(OR(Q156="",AND(P156="",I156="")),"",Q156+INDEX(Settings!$C$5:$C$8,MATCH(IF(O156="",H156,O156),Settings!$A$5:$A$8,1)))</f>
        <v/>
      </c>
      <c r="S156" s="14" t="str">
        <f aca="true">IF(R156="","",IF(R156&lt;TODAY(),"Overdue",""))</f>
        <v/>
      </c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6"/>
      <c r="G157" s="6"/>
      <c r="H157" s="13" t="str">
        <f aca="false">IF(COUNT(F157:G157)&lt;2,"",F157*G157)</f>
        <v/>
      </c>
      <c r="I157" s="14" t="str">
        <f aca="false">IF(H157="","",INDEX(Settings!$B$5:$B$8,MATCH(H157,Settings!$A$5:$A$8,1)))</f>
        <v/>
      </c>
      <c r="J157" s="6"/>
      <c r="K157" s="6"/>
      <c r="L157" s="6"/>
      <c r="M157" s="6"/>
      <c r="N157" s="6"/>
      <c r="O157" s="13" t="str">
        <f aca="false">IF(COUNT(M157:N157)&lt;2,"",M157*N157)</f>
        <v/>
      </c>
      <c r="P157" s="14" t="str">
        <f aca="false">IF(O157="","",INDEX(Settings!$B$5:$B$8,MATCH(O157,Settings!$A$5:$A$8,1)))</f>
        <v/>
      </c>
      <c r="Q157" s="17"/>
      <c r="R157" s="16" t="str">
        <f aca="false">IF(OR(Q157="",AND(P157="",I157="")),"",Q157+INDEX(Settings!$C$5:$C$8,MATCH(IF(O157="",H157,O157),Settings!$A$5:$A$8,1)))</f>
        <v/>
      </c>
      <c r="S157" s="14" t="str">
        <f aca="true">IF(R157="","",IF(R157&lt;TODAY(),"Overdue",""))</f>
        <v/>
      </c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6"/>
      <c r="G158" s="6"/>
      <c r="H158" s="13" t="str">
        <f aca="false">IF(COUNT(F158:G158)&lt;2,"",F158*G158)</f>
        <v/>
      </c>
      <c r="I158" s="14" t="str">
        <f aca="false">IF(H158="","",INDEX(Settings!$B$5:$B$8,MATCH(H158,Settings!$A$5:$A$8,1)))</f>
        <v/>
      </c>
      <c r="J158" s="6"/>
      <c r="K158" s="6"/>
      <c r="L158" s="6"/>
      <c r="M158" s="6"/>
      <c r="N158" s="6"/>
      <c r="O158" s="13" t="str">
        <f aca="false">IF(COUNT(M158:N158)&lt;2,"",M158*N158)</f>
        <v/>
      </c>
      <c r="P158" s="14" t="str">
        <f aca="false">IF(O158="","",INDEX(Settings!$B$5:$B$8,MATCH(O158,Settings!$A$5:$A$8,1)))</f>
        <v/>
      </c>
      <c r="Q158" s="17"/>
      <c r="R158" s="16" t="str">
        <f aca="false">IF(OR(Q158="",AND(P158="",I158="")),"",Q158+INDEX(Settings!$C$5:$C$8,MATCH(IF(O158="",H158,O158),Settings!$A$5:$A$8,1)))</f>
        <v/>
      </c>
      <c r="S158" s="14" t="str">
        <f aca="true">IF(R158="","",IF(R158&lt;TODAY(),"Overdue",""))</f>
        <v/>
      </c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6"/>
      <c r="G159" s="6"/>
      <c r="H159" s="13" t="str">
        <f aca="false">IF(COUNT(F159:G159)&lt;2,"",F159*G159)</f>
        <v/>
      </c>
      <c r="I159" s="14" t="str">
        <f aca="false">IF(H159="","",INDEX(Settings!$B$5:$B$8,MATCH(H159,Settings!$A$5:$A$8,1)))</f>
        <v/>
      </c>
      <c r="J159" s="6"/>
      <c r="K159" s="6"/>
      <c r="L159" s="6"/>
      <c r="M159" s="6"/>
      <c r="N159" s="6"/>
      <c r="O159" s="13" t="str">
        <f aca="false">IF(COUNT(M159:N159)&lt;2,"",M159*N159)</f>
        <v/>
      </c>
      <c r="P159" s="14" t="str">
        <f aca="false">IF(O159="","",INDEX(Settings!$B$5:$B$8,MATCH(O159,Settings!$A$5:$A$8,1)))</f>
        <v/>
      </c>
      <c r="Q159" s="17"/>
      <c r="R159" s="16" t="str">
        <f aca="false">IF(OR(Q159="",AND(P159="",I159="")),"",Q159+INDEX(Settings!$C$5:$C$8,MATCH(IF(O159="",H159,O159),Settings!$A$5:$A$8,1)))</f>
        <v/>
      </c>
      <c r="S159" s="14" t="str">
        <f aca="true">IF(R159="","",IF(R159&lt;TODAY(),"Overdue",""))</f>
        <v/>
      </c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6"/>
      <c r="G160" s="6"/>
      <c r="H160" s="13" t="str">
        <f aca="false">IF(COUNT(F160:G160)&lt;2,"",F160*G160)</f>
        <v/>
      </c>
      <c r="I160" s="14" t="str">
        <f aca="false">IF(H160="","",INDEX(Settings!$B$5:$B$8,MATCH(H160,Settings!$A$5:$A$8,1)))</f>
        <v/>
      </c>
      <c r="J160" s="6"/>
      <c r="K160" s="6"/>
      <c r="L160" s="6"/>
      <c r="M160" s="6"/>
      <c r="N160" s="6"/>
      <c r="O160" s="13" t="str">
        <f aca="false">IF(COUNT(M160:N160)&lt;2,"",M160*N160)</f>
        <v/>
      </c>
      <c r="P160" s="14" t="str">
        <f aca="false">IF(O160="","",INDEX(Settings!$B$5:$B$8,MATCH(O160,Settings!$A$5:$A$8,1)))</f>
        <v/>
      </c>
      <c r="Q160" s="17"/>
      <c r="R160" s="16" t="str">
        <f aca="false">IF(OR(Q160="",AND(P160="",I160="")),"",Q160+INDEX(Settings!$C$5:$C$8,MATCH(IF(O160="",H160,O160),Settings!$A$5:$A$8,1)))</f>
        <v/>
      </c>
      <c r="S160" s="14" t="str">
        <f aca="true">IF(R160="","",IF(R160&lt;TODAY(),"Overdue",""))</f>
        <v/>
      </c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6"/>
      <c r="G161" s="6"/>
      <c r="H161" s="13" t="str">
        <f aca="false">IF(COUNT(F161:G161)&lt;2,"",F161*G161)</f>
        <v/>
      </c>
      <c r="I161" s="14" t="str">
        <f aca="false">IF(H161="","",INDEX(Settings!$B$5:$B$8,MATCH(H161,Settings!$A$5:$A$8,1)))</f>
        <v/>
      </c>
      <c r="J161" s="6"/>
      <c r="K161" s="6"/>
      <c r="L161" s="6"/>
      <c r="M161" s="6"/>
      <c r="N161" s="6"/>
      <c r="O161" s="13" t="str">
        <f aca="false">IF(COUNT(M161:N161)&lt;2,"",M161*N161)</f>
        <v/>
      </c>
      <c r="P161" s="14" t="str">
        <f aca="false">IF(O161="","",INDEX(Settings!$B$5:$B$8,MATCH(O161,Settings!$A$5:$A$8,1)))</f>
        <v/>
      </c>
      <c r="Q161" s="17"/>
      <c r="R161" s="16" t="str">
        <f aca="false">IF(OR(Q161="",AND(P161="",I161="")),"",Q161+INDEX(Settings!$C$5:$C$8,MATCH(IF(O161="",H161,O161),Settings!$A$5:$A$8,1)))</f>
        <v/>
      </c>
      <c r="S161" s="14" t="str">
        <f aca="true">IF(R161="","",IF(R161&lt;TODAY(),"Overdue",""))</f>
        <v/>
      </c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6"/>
      <c r="G162" s="6"/>
      <c r="H162" s="13" t="str">
        <f aca="false">IF(COUNT(F162:G162)&lt;2,"",F162*G162)</f>
        <v/>
      </c>
      <c r="I162" s="14" t="str">
        <f aca="false">IF(H162="","",INDEX(Settings!$B$5:$B$8,MATCH(H162,Settings!$A$5:$A$8,1)))</f>
        <v/>
      </c>
      <c r="J162" s="6"/>
      <c r="K162" s="6"/>
      <c r="L162" s="6"/>
      <c r="M162" s="6"/>
      <c r="N162" s="6"/>
      <c r="O162" s="13" t="str">
        <f aca="false">IF(COUNT(M162:N162)&lt;2,"",M162*N162)</f>
        <v/>
      </c>
      <c r="P162" s="14" t="str">
        <f aca="false">IF(O162="","",INDEX(Settings!$B$5:$B$8,MATCH(O162,Settings!$A$5:$A$8,1)))</f>
        <v/>
      </c>
      <c r="Q162" s="17"/>
      <c r="R162" s="16" t="str">
        <f aca="false">IF(OR(Q162="",AND(P162="",I162="")),"",Q162+INDEX(Settings!$C$5:$C$8,MATCH(IF(O162="",H162,O162),Settings!$A$5:$A$8,1)))</f>
        <v/>
      </c>
      <c r="S162" s="14" t="str">
        <f aca="true">IF(R162="","",IF(R162&lt;TODAY(),"Overdue",""))</f>
        <v/>
      </c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6"/>
      <c r="G163" s="6"/>
      <c r="H163" s="13" t="str">
        <f aca="false">IF(COUNT(F163:G163)&lt;2,"",F163*G163)</f>
        <v/>
      </c>
      <c r="I163" s="14" t="str">
        <f aca="false">IF(H163="","",INDEX(Settings!$B$5:$B$8,MATCH(H163,Settings!$A$5:$A$8,1)))</f>
        <v/>
      </c>
      <c r="J163" s="6"/>
      <c r="K163" s="6"/>
      <c r="L163" s="6"/>
      <c r="M163" s="6"/>
      <c r="N163" s="6"/>
      <c r="O163" s="13" t="str">
        <f aca="false">IF(COUNT(M163:N163)&lt;2,"",M163*N163)</f>
        <v/>
      </c>
      <c r="P163" s="14" t="str">
        <f aca="false">IF(O163="","",INDEX(Settings!$B$5:$B$8,MATCH(O163,Settings!$A$5:$A$8,1)))</f>
        <v/>
      </c>
      <c r="Q163" s="17"/>
      <c r="R163" s="16" t="str">
        <f aca="false">IF(OR(Q163="",AND(P163="",I163="")),"",Q163+INDEX(Settings!$C$5:$C$8,MATCH(IF(O163="",H163,O163),Settings!$A$5:$A$8,1)))</f>
        <v/>
      </c>
      <c r="S163" s="14" t="str">
        <f aca="true">IF(R163="","",IF(R163&lt;TODAY(),"Overdue",""))</f>
        <v/>
      </c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6"/>
      <c r="G164" s="6"/>
      <c r="H164" s="13" t="str">
        <f aca="false">IF(COUNT(F164:G164)&lt;2,"",F164*G164)</f>
        <v/>
      </c>
      <c r="I164" s="14" t="str">
        <f aca="false">IF(H164="","",INDEX(Settings!$B$5:$B$8,MATCH(H164,Settings!$A$5:$A$8,1)))</f>
        <v/>
      </c>
      <c r="J164" s="6"/>
      <c r="K164" s="6"/>
      <c r="L164" s="6"/>
      <c r="M164" s="6"/>
      <c r="N164" s="6"/>
      <c r="O164" s="13" t="str">
        <f aca="false">IF(COUNT(M164:N164)&lt;2,"",M164*N164)</f>
        <v/>
      </c>
      <c r="P164" s="14" t="str">
        <f aca="false">IF(O164="","",INDEX(Settings!$B$5:$B$8,MATCH(O164,Settings!$A$5:$A$8,1)))</f>
        <v/>
      </c>
      <c r="Q164" s="17"/>
      <c r="R164" s="16" t="str">
        <f aca="false">IF(OR(Q164="",AND(P164="",I164="")),"",Q164+INDEX(Settings!$C$5:$C$8,MATCH(IF(O164="",H164,O164),Settings!$A$5:$A$8,1)))</f>
        <v/>
      </c>
      <c r="S164" s="14" t="str">
        <f aca="true">IF(R164="","",IF(R164&lt;TODAY(),"Overdue",""))</f>
        <v/>
      </c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6"/>
      <c r="G165" s="6"/>
      <c r="H165" s="13" t="str">
        <f aca="false">IF(COUNT(F165:G165)&lt;2,"",F165*G165)</f>
        <v/>
      </c>
      <c r="I165" s="14" t="str">
        <f aca="false">IF(H165="","",INDEX(Settings!$B$5:$B$8,MATCH(H165,Settings!$A$5:$A$8,1)))</f>
        <v/>
      </c>
      <c r="J165" s="6"/>
      <c r="K165" s="6"/>
      <c r="L165" s="6"/>
      <c r="M165" s="6"/>
      <c r="N165" s="6"/>
      <c r="O165" s="13" t="str">
        <f aca="false">IF(COUNT(M165:N165)&lt;2,"",M165*N165)</f>
        <v/>
      </c>
      <c r="P165" s="14" t="str">
        <f aca="false">IF(O165="","",INDEX(Settings!$B$5:$B$8,MATCH(O165,Settings!$A$5:$A$8,1)))</f>
        <v/>
      </c>
      <c r="Q165" s="17"/>
      <c r="R165" s="16" t="str">
        <f aca="false">IF(OR(Q165="",AND(P165="",I165="")),"",Q165+INDEX(Settings!$C$5:$C$8,MATCH(IF(O165="",H165,O165),Settings!$A$5:$A$8,1)))</f>
        <v/>
      </c>
      <c r="S165" s="14" t="str">
        <f aca="true">IF(R165="","",IF(R165&lt;TODAY(),"Overdue",""))</f>
        <v/>
      </c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6"/>
      <c r="G166" s="6"/>
      <c r="H166" s="13" t="str">
        <f aca="false">IF(COUNT(F166:G166)&lt;2,"",F166*G166)</f>
        <v/>
      </c>
      <c r="I166" s="14" t="str">
        <f aca="false">IF(H166="","",INDEX(Settings!$B$5:$B$8,MATCH(H166,Settings!$A$5:$A$8,1)))</f>
        <v/>
      </c>
      <c r="J166" s="6"/>
      <c r="K166" s="6"/>
      <c r="L166" s="6"/>
      <c r="M166" s="6"/>
      <c r="N166" s="6"/>
      <c r="O166" s="13" t="str">
        <f aca="false">IF(COUNT(M166:N166)&lt;2,"",M166*N166)</f>
        <v/>
      </c>
      <c r="P166" s="14" t="str">
        <f aca="false">IF(O166="","",INDEX(Settings!$B$5:$B$8,MATCH(O166,Settings!$A$5:$A$8,1)))</f>
        <v/>
      </c>
      <c r="Q166" s="17"/>
      <c r="R166" s="16" t="str">
        <f aca="false">IF(OR(Q166="",AND(P166="",I166="")),"",Q166+INDEX(Settings!$C$5:$C$8,MATCH(IF(O166="",H166,O166),Settings!$A$5:$A$8,1)))</f>
        <v/>
      </c>
      <c r="S166" s="14" t="str">
        <f aca="true">IF(R166="","",IF(R166&lt;TODAY(),"Overdue",""))</f>
        <v/>
      </c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6"/>
      <c r="G167" s="6"/>
      <c r="H167" s="13" t="str">
        <f aca="false">IF(COUNT(F167:G167)&lt;2,"",F167*G167)</f>
        <v/>
      </c>
      <c r="I167" s="14" t="str">
        <f aca="false">IF(H167="","",INDEX(Settings!$B$5:$B$8,MATCH(H167,Settings!$A$5:$A$8,1)))</f>
        <v/>
      </c>
      <c r="J167" s="6"/>
      <c r="K167" s="6"/>
      <c r="L167" s="6"/>
      <c r="M167" s="6"/>
      <c r="N167" s="6"/>
      <c r="O167" s="13" t="str">
        <f aca="false">IF(COUNT(M167:N167)&lt;2,"",M167*N167)</f>
        <v/>
      </c>
      <c r="P167" s="14" t="str">
        <f aca="false">IF(O167="","",INDEX(Settings!$B$5:$B$8,MATCH(O167,Settings!$A$5:$A$8,1)))</f>
        <v/>
      </c>
      <c r="Q167" s="17"/>
      <c r="R167" s="16" t="str">
        <f aca="false">IF(OR(Q167="",AND(P167="",I167="")),"",Q167+INDEX(Settings!$C$5:$C$8,MATCH(IF(O167="",H167,O167),Settings!$A$5:$A$8,1)))</f>
        <v/>
      </c>
      <c r="S167" s="14" t="str">
        <f aca="true">IF(R167="","",IF(R167&lt;TODAY(),"Overdue",""))</f>
        <v/>
      </c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6"/>
      <c r="G168" s="6"/>
      <c r="H168" s="13" t="str">
        <f aca="false">IF(COUNT(F168:G168)&lt;2,"",F168*G168)</f>
        <v/>
      </c>
      <c r="I168" s="14" t="str">
        <f aca="false">IF(H168="","",INDEX(Settings!$B$5:$B$8,MATCH(H168,Settings!$A$5:$A$8,1)))</f>
        <v/>
      </c>
      <c r="J168" s="6"/>
      <c r="K168" s="6"/>
      <c r="L168" s="6"/>
      <c r="M168" s="6"/>
      <c r="N168" s="6"/>
      <c r="O168" s="13" t="str">
        <f aca="false">IF(COUNT(M168:N168)&lt;2,"",M168*N168)</f>
        <v/>
      </c>
      <c r="P168" s="14" t="str">
        <f aca="false">IF(O168="","",INDEX(Settings!$B$5:$B$8,MATCH(O168,Settings!$A$5:$A$8,1)))</f>
        <v/>
      </c>
      <c r="Q168" s="17"/>
      <c r="R168" s="16" t="str">
        <f aca="false">IF(OR(Q168="",AND(P168="",I168="")),"",Q168+INDEX(Settings!$C$5:$C$8,MATCH(IF(O168="",H168,O168),Settings!$A$5:$A$8,1)))</f>
        <v/>
      </c>
      <c r="S168" s="14" t="str">
        <f aca="true">IF(R168="","",IF(R168&lt;TODAY(),"Overdue",""))</f>
        <v/>
      </c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6"/>
      <c r="G169" s="6"/>
      <c r="H169" s="13" t="str">
        <f aca="false">IF(COUNT(F169:G169)&lt;2,"",F169*G169)</f>
        <v/>
      </c>
      <c r="I169" s="14" t="str">
        <f aca="false">IF(H169="","",INDEX(Settings!$B$5:$B$8,MATCH(H169,Settings!$A$5:$A$8,1)))</f>
        <v/>
      </c>
      <c r="J169" s="6"/>
      <c r="K169" s="6"/>
      <c r="L169" s="6"/>
      <c r="M169" s="6"/>
      <c r="N169" s="6"/>
      <c r="O169" s="13" t="str">
        <f aca="false">IF(COUNT(M169:N169)&lt;2,"",M169*N169)</f>
        <v/>
      </c>
      <c r="P169" s="14" t="str">
        <f aca="false">IF(O169="","",INDEX(Settings!$B$5:$B$8,MATCH(O169,Settings!$A$5:$A$8,1)))</f>
        <v/>
      </c>
      <c r="Q169" s="17"/>
      <c r="R169" s="16" t="str">
        <f aca="false">IF(OR(Q169="",AND(P169="",I169="")),"",Q169+INDEX(Settings!$C$5:$C$8,MATCH(IF(O169="",H169,O169),Settings!$A$5:$A$8,1)))</f>
        <v/>
      </c>
      <c r="S169" s="14" t="str">
        <f aca="true">IF(R169="","",IF(R169&lt;TODAY(),"Overdue",""))</f>
        <v/>
      </c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6"/>
      <c r="G170" s="6"/>
      <c r="H170" s="13" t="str">
        <f aca="false">IF(COUNT(F170:G170)&lt;2,"",F170*G170)</f>
        <v/>
      </c>
      <c r="I170" s="14" t="str">
        <f aca="false">IF(H170="","",INDEX(Settings!$B$5:$B$8,MATCH(H170,Settings!$A$5:$A$8,1)))</f>
        <v/>
      </c>
      <c r="J170" s="6"/>
      <c r="K170" s="6"/>
      <c r="L170" s="6"/>
      <c r="M170" s="6"/>
      <c r="N170" s="6"/>
      <c r="O170" s="13" t="str">
        <f aca="false">IF(COUNT(M170:N170)&lt;2,"",M170*N170)</f>
        <v/>
      </c>
      <c r="P170" s="14" t="str">
        <f aca="false">IF(O170="","",INDEX(Settings!$B$5:$B$8,MATCH(O170,Settings!$A$5:$A$8,1)))</f>
        <v/>
      </c>
      <c r="Q170" s="17"/>
      <c r="R170" s="16" t="str">
        <f aca="false">IF(OR(Q170="",AND(P170="",I170="")),"",Q170+INDEX(Settings!$C$5:$C$8,MATCH(IF(O170="",H170,O170),Settings!$A$5:$A$8,1)))</f>
        <v/>
      </c>
      <c r="S170" s="14" t="str">
        <f aca="true">IF(R170="","",IF(R170&lt;TODAY(),"Overdue",""))</f>
        <v/>
      </c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6"/>
      <c r="G171" s="6"/>
      <c r="H171" s="13" t="str">
        <f aca="false">IF(COUNT(F171:G171)&lt;2,"",F171*G171)</f>
        <v/>
      </c>
      <c r="I171" s="14" t="str">
        <f aca="false">IF(H171="","",INDEX(Settings!$B$5:$B$8,MATCH(H171,Settings!$A$5:$A$8,1)))</f>
        <v/>
      </c>
      <c r="J171" s="6"/>
      <c r="K171" s="6"/>
      <c r="L171" s="6"/>
      <c r="M171" s="6"/>
      <c r="N171" s="6"/>
      <c r="O171" s="13" t="str">
        <f aca="false">IF(COUNT(M171:N171)&lt;2,"",M171*N171)</f>
        <v/>
      </c>
      <c r="P171" s="14" t="str">
        <f aca="false">IF(O171="","",INDEX(Settings!$B$5:$B$8,MATCH(O171,Settings!$A$5:$A$8,1)))</f>
        <v/>
      </c>
      <c r="Q171" s="17"/>
      <c r="R171" s="16" t="str">
        <f aca="false">IF(OR(Q171="",AND(P171="",I171="")),"",Q171+INDEX(Settings!$C$5:$C$8,MATCH(IF(O171="",H171,O171),Settings!$A$5:$A$8,1)))</f>
        <v/>
      </c>
      <c r="S171" s="14" t="str">
        <f aca="true">IF(R171="","",IF(R171&lt;TODAY(),"Overdue",""))</f>
        <v/>
      </c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6"/>
      <c r="G172" s="6"/>
      <c r="H172" s="13" t="str">
        <f aca="false">IF(COUNT(F172:G172)&lt;2,"",F172*G172)</f>
        <v/>
      </c>
      <c r="I172" s="14" t="str">
        <f aca="false">IF(H172="","",INDEX(Settings!$B$5:$B$8,MATCH(H172,Settings!$A$5:$A$8,1)))</f>
        <v/>
      </c>
      <c r="J172" s="6"/>
      <c r="K172" s="6"/>
      <c r="L172" s="6"/>
      <c r="M172" s="6"/>
      <c r="N172" s="6"/>
      <c r="O172" s="13" t="str">
        <f aca="false">IF(COUNT(M172:N172)&lt;2,"",M172*N172)</f>
        <v/>
      </c>
      <c r="P172" s="14" t="str">
        <f aca="false">IF(O172="","",INDEX(Settings!$B$5:$B$8,MATCH(O172,Settings!$A$5:$A$8,1)))</f>
        <v/>
      </c>
      <c r="Q172" s="17"/>
      <c r="R172" s="16" t="str">
        <f aca="false">IF(OR(Q172="",AND(P172="",I172="")),"",Q172+INDEX(Settings!$C$5:$C$8,MATCH(IF(O172="",H172,O172),Settings!$A$5:$A$8,1)))</f>
        <v/>
      </c>
      <c r="S172" s="14" t="str">
        <f aca="true">IF(R172="","",IF(R172&lt;TODAY(),"Overdue",""))</f>
        <v/>
      </c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6"/>
      <c r="G173" s="6"/>
      <c r="H173" s="13" t="str">
        <f aca="false">IF(COUNT(F173:G173)&lt;2,"",F173*G173)</f>
        <v/>
      </c>
      <c r="I173" s="14" t="str">
        <f aca="false">IF(H173="","",INDEX(Settings!$B$5:$B$8,MATCH(H173,Settings!$A$5:$A$8,1)))</f>
        <v/>
      </c>
      <c r="J173" s="6"/>
      <c r="K173" s="6"/>
      <c r="L173" s="6"/>
      <c r="M173" s="6"/>
      <c r="N173" s="6"/>
      <c r="O173" s="13" t="str">
        <f aca="false">IF(COUNT(M173:N173)&lt;2,"",M173*N173)</f>
        <v/>
      </c>
      <c r="P173" s="14" t="str">
        <f aca="false">IF(O173="","",INDEX(Settings!$B$5:$B$8,MATCH(O173,Settings!$A$5:$A$8,1)))</f>
        <v/>
      </c>
      <c r="Q173" s="17"/>
      <c r="R173" s="16" t="str">
        <f aca="false">IF(OR(Q173="",AND(P173="",I173="")),"",Q173+INDEX(Settings!$C$5:$C$8,MATCH(IF(O173="",H173,O173),Settings!$A$5:$A$8,1)))</f>
        <v/>
      </c>
      <c r="S173" s="14" t="str">
        <f aca="true">IF(R173="","",IF(R173&lt;TODAY(),"Overdue",""))</f>
        <v/>
      </c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6"/>
      <c r="G174" s="6"/>
      <c r="H174" s="13" t="str">
        <f aca="false">IF(COUNT(F174:G174)&lt;2,"",F174*G174)</f>
        <v/>
      </c>
      <c r="I174" s="14" t="str">
        <f aca="false">IF(H174="","",INDEX(Settings!$B$5:$B$8,MATCH(H174,Settings!$A$5:$A$8,1)))</f>
        <v/>
      </c>
      <c r="J174" s="6"/>
      <c r="K174" s="6"/>
      <c r="L174" s="6"/>
      <c r="M174" s="6"/>
      <c r="N174" s="6"/>
      <c r="O174" s="13" t="str">
        <f aca="false">IF(COUNT(M174:N174)&lt;2,"",M174*N174)</f>
        <v/>
      </c>
      <c r="P174" s="14" t="str">
        <f aca="false">IF(O174="","",INDEX(Settings!$B$5:$B$8,MATCH(O174,Settings!$A$5:$A$8,1)))</f>
        <v/>
      </c>
      <c r="Q174" s="17"/>
      <c r="R174" s="16" t="str">
        <f aca="false">IF(OR(Q174="",AND(P174="",I174="")),"",Q174+INDEX(Settings!$C$5:$C$8,MATCH(IF(O174="",H174,O174),Settings!$A$5:$A$8,1)))</f>
        <v/>
      </c>
      <c r="S174" s="14" t="str">
        <f aca="true">IF(R174="","",IF(R174&lt;TODAY(),"Overdue",""))</f>
        <v/>
      </c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6"/>
      <c r="G175" s="6"/>
      <c r="H175" s="13" t="str">
        <f aca="false">IF(COUNT(F175:G175)&lt;2,"",F175*G175)</f>
        <v/>
      </c>
      <c r="I175" s="14" t="str">
        <f aca="false">IF(H175="","",INDEX(Settings!$B$5:$B$8,MATCH(H175,Settings!$A$5:$A$8,1)))</f>
        <v/>
      </c>
      <c r="J175" s="6"/>
      <c r="K175" s="6"/>
      <c r="L175" s="6"/>
      <c r="M175" s="6"/>
      <c r="N175" s="6"/>
      <c r="O175" s="13" t="str">
        <f aca="false">IF(COUNT(M175:N175)&lt;2,"",M175*N175)</f>
        <v/>
      </c>
      <c r="P175" s="14" t="str">
        <f aca="false">IF(O175="","",INDEX(Settings!$B$5:$B$8,MATCH(O175,Settings!$A$5:$A$8,1)))</f>
        <v/>
      </c>
      <c r="Q175" s="17"/>
      <c r="R175" s="16" t="str">
        <f aca="false">IF(OR(Q175="",AND(P175="",I175="")),"",Q175+INDEX(Settings!$C$5:$C$8,MATCH(IF(O175="",H175,O175),Settings!$A$5:$A$8,1)))</f>
        <v/>
      </c>
      <c r="S175" s="14" t="str">
        <f aca="true">IF(R175="","",IF(R175&lt;TODAY(),"Overdue",""))</f>
        <v/>
      </c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6"/>
      <c r="G176" s="6"/>
      <c r="H176" s="13" t="str">
        <f aca="false">IF(COUNT(F176:G176)&lt;2,"",F176*G176)</f>
        <v/>
      </c>
      <c r="I176" s="14" t="str">
        <f aca="false">IF(H176="","",INDEX(Settings!$B$5:$B$8,MATCH(H176,Settings!$A$5:$A$8,1)))</f>
        <v/>
      </c>
      <c r="J176" s="6"/>
      <c r="K176" s="6"/>
      <c r="L176" s="6"/>
      <c r="M176" s="6"/>
      <c r="N176" s="6"/>
      <c r="O176" s="13" t="str">
        <f aca="false">IF(COUNT(M176:N176)&lt;2,"",M176*N176)</f>
        <v/>
      </c>
      <c r="P176" s="14" t="str">
        <f aca="false">IF(O176="","",INDEX(Settings!$B$5:$B$8,MATCH(O176,Settings!$A$5:$A$8,1)))</f>
        <v/>
      </c>
      <c r="Q176" s="17"/>
      <c r="R176" s="16" t="str">
        <f aca="false">IF(OR(Q176="",AND(P176="",I176="")),"",Q176+INDEX(Settings!$C$5:$C$8,MATCH(IF(O176="",H176,O176),Settings!$A$5:$A$8,1)))</f>
        <v/>
      </c>
      <c r="S176" s="14" t="str">
        <f aca="true">IF(R176="","",IF(R176&lt;TODAY(),"Overdue",""))</f>
        <v/>
      </c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6"/>
      <c r="G177" s="6"/>
      <c r="H177" s="13" t="str">
        <f aca="false">IF(COUNT(F177:G177)&lt;2,"",F177*G177)</f>
        <v/>
      </c>
      <c r="I177" s="14" t="str">
        <f aca="false">IF(H177="","",INDEX(Settings!$B$5:$B$8,MATCH(H177,Settings!$A$5:$A$8,1)))</f>
        <v/>
      </c>
      <c r="J177" s="6"/>
      <c r="K177" s="6"/>
      <c r="L177" s="6"/>
      <c r="M177" s="6"/>
      <c r="N177" s="6"/>
      <c r="O177" s="13" t="str">
        <f aca="false">IF(COUNT(M177:N177)&lt;2,"",M177*N177)</f>
        <v/>
      </c>
      <c r="P177" s="14" t="str">
        <f aca="false">IF(O177="","",INDEX(Settings!$B$5:$B$8,MATCH(O177,Settings!$A$5:$A$8,1)))</f>
        <v/>
      </c>
      <c r="Q177" s="17"/>
      <c r="R177" s="16" t="str">
        <f aca="false">IF(OR(Q177="",AND(P177="",I177="")),"",Q177+INDEX(Settings!$C$5:$C$8,MATCH(IF(O177="",H177,O177),Settings!$A$5:$A$8,1)))</f>
        <v/>
      </c>
      <c r="S177" s="14" t="str">
        <f aca="true">IF(R177="","",IF(R177&lt;TODAY(),"Overdue",""))</f>
        <v/>
      </c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6"/>
      <c r="G178" s="6"/>
      <c r="H178" s="13" t="str">
        <f aca="false">IF(COUNT(F178:G178)&lt;2,"",F178*G178)</f>
        <v/>
      </c>
      <c r="I178" s="14" t="str">
        <f aca="false">IF(H178="","",INDEX(Settings!$B$5:$B$8,MATCH(H178,Settings!$A$5:$A$8,1)))</f>
        <v/>
      </c>
      <c r="J178" s="6"/>
      <c r="K178" s="6"/>
      <c r="L178" s="6"/>
      <c r="M178" s="6"/>
      <c r="N178" s="6"/>
      <c r="O178" s="13" t="str">
        <f aca="false">IF(COUNT(M178:N178)&lt;2,"",M178*N178)</f>
        <v/>
      </c>
      <c r="P178" s="14" t="str">
        <f aca="false">IF(O178="","",INDEX(Settings!$B$5:$B$8,MATCH(O178,Settings!$A$5:$A$8,1)))</f>
        <v/>
      </c>
      <c r="Q178" s="17"/>
      <c r="R178" s="16" t="str">
        <f aca="false">IF(OR(Q178="",AND(P178="",I178="")),"",Q178+INDEX(Settings!$C$5:$C$8,MATCH(IF(O178="",H178,O178),Settings!$A$5:$A$8,1)))</f>
        <v/>
      </c>
      <c r="S178" s="14" t="str">
        <f aca="true">IF(R178="","",IF(R178&lt;TODAY(),"Overdue",""))</f>
        <v/>
      </c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6"/>
      <c r="G179" s="6"/>
      <c r="H179" s="13" t="str">
        <f aca="false">IF(COUNT(F179:G179)&lt;2,"",F179*G179)</f>
        <v/>
      </c>
      <c r="I179" s="14" t="str">
        <f aca="false">IF(H179="","",INDEX(Settings!$B$5:$B$8,MATCH(H179,Settings!$A$5:$A$8,1)))</f>
        <v/>
      </c>
      <c r="J179" s="6"/>
      <c r="K179" s="6"/>
      <c r="L179" s="6"/>
      <c r="M179" s="6"/>
      <c r="N179" s="6"/>
      <c r="O179" s="13" t="str">
        <f aca="false">IF(COUNT(M179:N179)&lt;2,"",M179*N179)</f>
        <v/>
      </c>
      <c r="P179" s="14" t="str">
        <f aca="false">IF(O179="","",INDEX(Settings!$B$5:$B$8,MATCH(O179,Settings!$A$5:$A$8,1)))</f>
        <v/>
      </c>
      <c r="Q179" s="17"/>
      <c r="R179" s="16" t="str">
        <f aca="false">IF(OR(Q179="",AND(P179="",I179="")),"",Q179+INDEX(Settings!$C$5:$C$8,MATCH(IF(O179="",H179,O179),Settings!$A$5:$A$8,1)))</f>
        <v/>
      </c>
      <c r="S179" s="14" t="str">
        <f aca="true">IF(R179="","",IF(R179&lt;TODAY(),"Overdue",""))</f>
        <v/>
      </c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6"/>
      <c r="G180" s="6"/>
      <c r="H180" s="13" t="str">
        <f aca="false">IF(COUNT(F180:G180)&lt;2,"",F180*G180)</f>
        <v/>
      </c>
      <c r="I180" s="14" t="str">
        <f aca="false">IF(H180="","",INDEX(Settings!$B$5:$B$8,MATCH(H180,Settings!$A$5:$A$8,1)))</f>
        <v/>
      </c>
      <c r="J180" s="6"/>
      <c r="K180" s="6"/>
      <c r="L180" s="6"/>
      <c r="M180" s="6"/>
      <c r="N180" s="6"/>
      <c r="O180" s="13" t="str">
        <f aca="false">IF(COUNT(M180:N180)&lt;2,"",M180*N180)</f>
        <v/>
      </c>
      <c r="P180" s="14" t="str">
        <f aca="false">IF(O180="","",INDEX(Settings!$B$5:$B$8,MATCH(O180,Settings!$A$5:$A$8,1)))</f>
        <v/>
      </c>
      <c r="Q180" s="17"/>
      <c r="R180" s="16" t="str">
        <f aca="false">IF(OR(Q180="",AND(P180="",I180="")),"",Q180+INDEX(Settings!$C$5:$C$8,MATCH(IF(O180="",H180,O180),Settings!$A$5:$A$8,1)))</f>
        <v/>
      </c>
      <c r="S180" s="14" t="str">
        <f aca="true">IF(R180="","",IF(R180&lt;TODAY(),"Overdue",""))</f>
        <v/>
      </c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6"/>
      <c r="G181" s="6"/>
      <c r="H181" s="13" t="str">
        <f aca="false">IF(COUNT(F181:G181)&lt;2,"",F181*G181)</f>
        <v/>
      </c>
      <c r="I181" s="14" t="str">
        <f aca="false">IF(H181="","",INDEX(Settings!$B$5:$B$8,MATCH(H181,Settings!$A$5:$A$8,1)))</f>
        <v/>
      </c>
      <c r="J181" s="6"/>
      <c r="K181" s="6"/>
      <c r="L181" s="6"/>
      <c r="M181" s="6"/>
      <c r="N181" s="6"/>
      <c r="O181" s="13" t="str">
        <f aca="false">IF(COUNT(M181:N181)&lt;2,"",M181*N181)</f>
        <v/>
      </c>
      <c r="P181" s="14" t="str">
        <f aca="false">IF(O181="","",INDEX(Settings!$B$5:$B$8,MATCH(O181,Settings!$A$5:$A$8,1)))</f>
        <v/>
      </c>
      <c r="Q181" s="17"/>
      <c r="R181" s="16" t="str">
        <f aca="false">IF(OR(Q181="",AND(P181="",I181="")),"",Q181+INDEX(Settings!$C$5:$C$8,MATCH(IF(O181="",H181,O181),Settings!$A$5:$A$8,1)))</f>
        <v/>
      </c>
      <c r="S181" s="14" t="str">
        <f aca="true">IF(R181="","",IF(R181&lt;TODAY(),"Overdue",""))</f>
        <v/>
      </c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6"/>
      <c r="G182" s="6"/>
      <c r="H182" s="13" t="str">
        <f aca="false">IF(COUNT(F182:G182)&lt;2,"",F182*G182)</f>
        <v/>
      </c>
      <c r="I182" s="14" t="str">
        <f aca="false">IF(H182="","",INDEX(Settings!$B$5:$B$8,MATCH(H182,Settings!$A$5:$A$8,1)))</f>
        <v/>
      </c>
      <c r="J182" s="6"/>
      <c r="K182" s="6"/>
      <c r="L182" s="6"/>
      <c r="M182" s="6"/>
      <c r="N182" s="6"/>
      <c r="O182" s="13" t="str">
        <f aca="false">IF(COUNT(M182:N182)&lt;2,"",M182*N182)</f>
        <v/>
      </c>
      <c r="P182" s="14" t="str">
        <f aca="false">IF(O182="","",INDEX(Settings!$B$5:$B$8,MATCH(O182,Settings!$A$5:$A$8,1)))</f>
        <v/>
      </c>
      <c r="Q182" s="17"/>
      <c r="R182" s="16" t="str">
        <f aca="false">IF(OR(Q182="",AND(P182="",I182="")),"",Q182+INDEX(Settings!$C$5:$C$8,MATCH(IF(O182="",H182,O182),Settings!$A$5:$A$8,1)))</f>
        <v/>
      </c>
      <c r="S182" s="14" t="str">
        <f aca="true">IF(R182="","",IF(R182&lt;TODAY(),"Overdue",""))</f>
        <v/>
      </c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6"/>
      <c r="G183" s="6"/>
      <c r="H183" s="13" t="str">
        <f aca="false">IF(COUNT(F183:G183)&lt;2,"",F183*G183)</f>
        <v/>
      </c>
      <c r="I183" s="14" t="str">
        <f aca="false">IF(H183="","",INDEX(Settings!$B$5:$B$8,MATCH(H183,Settings!$A$5:$A$8,1)))</f>
        <v/>
      </c>
      <c r="J183" s="6"/>
      <c r="K183" s="6"/>
      <c r="L183" s="6"/>
      <c r="M183" s="6"/>
      <c r="N183" s="6"/>
      <c r="O183" s="13" t="str">
        <f aca="false">IF(COUNT(M183:N183)&lt;2,"",M183*N183)</f>
        <v/>
      </c>
      <c r="P183" s="14" t="str">
        <f aca="false">IF(O183="","",INDEX(Settings!$B$5:$B$8,MATCH(O183,Settings!$A$5:$A$8,1)))</f>
        <v/>
      </c>
      <c r="Q183" s="17"/>
      <c r="R183" s="16" t="str">
        <f aca="false">IF(OR(Q183="",AND(P183="",I183="")),"",Q183+INDEX(Settings!$C$5:$C$8,MATCH(IF(O183="",H183,O183),Settings!$A$5:$A$8,1)))</f>
        <v/>
      </c>
      <c r="S183" s="14" t="str">
        <f aca="true">IF(R183="","",IF(R183&lt;TODAY(),"Overdue",""))</f>
        <v/>
      </c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6"/>
      <c r="G184" s="6"/>
      <c r="H184" s="13" t="str">
        <f aca="false">IF(COUNT(F184:G184)&lt;2,"",F184*G184)</f>
        <v/>
      </c>
      <c r="I184" s="14" t="str">
        <f aca="false">IF(H184="","",INDEX(Settings!$B$5:$B$8,MATCH(H184,Settings!$A$5:$A$8,1)))</f>
        <v/>
      </c>
      <c r="J184" s="6"/>
      <c r="K184" s="6"/>
      <c r="L184" s="6"/>
      <c r="M184" s="6"/>
      <c r="N184" s="6"/>
      <c r="O184" s="13" t="str">
        <f aca="false">IF(COUNT(M184:N184)&lt;2,"",M184*N184)</f>
        <v/>
      </c>
      <c r="P184" s="14" t="str">
        <f aca="false">IF(O184="","",INDEX(Settings!$B$5:$B$8,MATCH(O184,Settings!$A$5:$A$8,1)))</f>
        <v/>
      </c>
      <c r="Q184" s="17"/>
      <c r="R184" s="16" t="str">
        <f aca="false">IF(OR(Q184="",AND(P184="",I184="")),"",Q184+INDEX(Settings!$C$5:$C$8,MATCH(IF(O184="",H184,O184),Settings!$A$5:$A$8,1)))</f>
        <v/>
      </c>
      <c r="S184" s="14" t="str">
        <f aca="true">IF(R184="","",IF(R184&lt;TODAY(),"Overdue",""))</f>
        <v/>
      </c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6"/>
      <c r="G185" s="6"/>
      <c r="H185" s="13" t="str">
        <f aca="false">IF(COUNT(F185:G185)&lt;2,"",F185*G185)</f>
        <v/>
      </c>
      <c r="I185" s="14" t="str">
        <f aca="false">IF(H185="","",INDEX(Settings!$B$5:$B$8,MATCH(H185,Settings!$A$5:$A$8,1)))</f>
        <v/>
      </c>
      <c r="J185" s="6"/>
      <c r="K185" s="6"/>
      <c r="L185" s="6"/>
      <c r="M185" s="6"/>
      <c r="N185" s="6"/>
      <c r="O185" s="13" t="str">
        <f aca="false">IF(COUNT(M185:N185)&lt;2,"",M185*N185)</f>
        <v/>
      </c>
      <c r="P185" s="14" t="str">
        <f aca="false">IF(O185="","",INDEX(Settings!$B$5:$B$8,MATCH(O185,Settings!$A$5:$A$8,1)))</f>
        <v/>
      </c>
      <c r="Q185" s="17"/>
      <c r="R185" s="16" t="str">
        <f aca="false">IF(OR(Q185="",AND(P185="",I185="")),"",Q185+INDEX(Settings!$C$5:$C$8,MATCH(IF(O185="",H185,O185),Settings!$A$5:$A$8,1)))</f>
        <v/>
      </c>
      <c r="S185" s="14" t="str">
        <f aca="true">IF(R185="","",IF(R185&lt;TODAY(),"Overdue",""))</f>
        <v/>
      </c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6"/>
      <c r="G186" s="6"/>
      <c r="H186" s="13" t="str">
        <f aca="false">IF(COUNT(F186:G186)&lt;2,"",F186*G186)</f>
        <v/>
      </c>
      <c r="I186" s="14" t="str">
        <f aca="false">IF(H186="","",INDEX(Settings!$B$5:$B$8,MATCH(H186,Settings!$A$5:$A$8,1)))</f>
        <v/>
      </c>
      <c r="J186" s="6"/>
      <c r="K186" s="6"/>
      <c r="L186" s="6"/>
      <c r="M186" s="6"/>
      <c r="N186" s="6"/>
      <c r="O186" s="13" t="str">
        <f aca="false">IF(COUNT(M186:N186)&lt;2,"",M186*N186)</f>
        <v/>
      </c>
      <c r="P186" s="14" t="str">
        <f aca="false">IF(O186="","",INDEX(Settings!$B$5:$B$8,MATCH(O186,Settings!$A$5:$A$8,1)))</f>
        <v/>
      </c>
      <c r="Q186" s="17"/>
      <c r="R186" s="16" t="str">
        <f aca="false">IF(OR(Q186="",AND(P186="",I186="")),"",Q186+INDEX(Settings!$C$5:$C$8,MATCH(IF(O186="",H186,O186),Settings!$A$5:$A$8,1)))</f>
        <v/>
      </c>
      <c r="S186" s="14" t="str">
        <f aca="true">IF(R186="","",IF(R186&lt;TODAY(),"Overdue",""))</f>
        <v/>
      </c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6"/>
      <c r="G187" s="6"/>
      <c r="H187" s="13" t="str">
        <f aca="false">IF(COUNT(F187:G187)&lt;2,"",F187*G187)</f>
        <v/>
      </c>
      <c r="I187" s="14" t="str">
        <f aca="false">IF(H187="","",INDEX(Settings!$B$5:$B$8,MATCH(H187,Settings!$A$5:$A$8,1)))</f>
        <v/>
      </c>
      <c r="J187" s="6"/>
      <c r="K187" s="6"/>
      <c r="L187" s="6"/>
      <c r="M187" s="6"/>
      <c r="N187" s="6"/>
      <c r="O187" s="13" t="str">
        <f aca="false">IF(COUNT(M187:N187)&lt;2,"",M187*N187)</f>
        <v/>
      </c>
      <c r="P187" s="14" t="str">
        <f aca="false">IF(O187="","",INDEX(Settings!$B$5:$B$8,MATCH(O187,Settings!$A$5:$A$8,1)))</f>
        <v/>
      </c>
      <c r="Q187" s="17"/>
      <c r="R187" s="16" t="str">
        <f aca="false">IF(OR(Q187="",AND(P187="",I187="")),"",Q187+INDEX(Settings!$C$5:$C$8,MATCH(IF(O187="",H187,O187),Settings!$A$5:$A$8,1)))</f>
        <v/>
      </c>
      <c r="S187" s="14" t="str">
        <f aca="true">IF(R187="","",IF(R187&lt;TODAY(),"Overdue",""))</f>
        <v/>
      </c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6"/>
      <c r="G188" s="6"/>
      <c r="H188" s="13" t="str">
        <f aca="false">IF(COUNT(F188:G188)&lt;2,"",F188*G188)</f>
        <v/>
      </c>
      <c r="I188" s="14" t="str">
        <f aca="false">IF(H188="","",INDEX(Settings!$B$5:$B$8,MATCH(H188,Settings!$A$5:$A$8,1)))</f>
        <v/>
      </c>
      <c r="J188" s="6"/>
      <c r="K188" s="6"/>
      <c r="L188" s="6"/>
      <c r="M188" s="6"/>
      <c r="N188" s="6"/>
      <c r="O188" s="13" t="str">
        <f aca="false">IF(COUNT(M188:N188)&lt;2,"",M188*N188)</f>
        <v/>
      </c>
      <c r="P188" s="14" t="str">
        <f aca="false">IF(O188="","",INDEX(Settings!$B$5:$B$8,MATCH(O188,Settings!$A$5:$A$8,1)))</f>
        <v/>
      </c>
      <c r="Q188" s="17"/>
      <c r="R188" s="16" t="str">
        <f aca="false">IF(OR(Q188="",AND(P188="",I188="")),"",Q188+INDEX(Settings!$C$5:$C$8,MATCH(IF(O188="",H188,O188),Settings!$A$5:$A$8,1)))</f>
        <v/>
      </c>
      <c r="S188" s="14" t="str">
        <f aca="true">IF(R188="","",IF(R188&lt;TODAY(),"Overdue",""))</f>
        <v/>
      </c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6"/>
      <c r="G189" s="6"/>
      <c r="H189" s="13" t="str">
        <f aca="false">IF(COUNT(F189:G189)&lt;2,"",F189*G189)</f>
        <v/>
      </c>
      <c r="I189" s="14" t="str">
        <f aca="false">IF(H189="","",INDEX(Settings!$B$5:$B$8,MATCH(H189,Settings!$A$5:$A$8,1)))</f>
        <v/>
      </c>
      <c r="J189" s="6"/>
      <c r="K189" s="6"/>
      <c r="L189" s="6"/>
      <c r="M189" s="6"/>
      <c r="N189" s="6"/>
      <c r="O189" s="13" t="str">
        <f aca="false">IF(COUNT(M189:N189)&lt;2,"",M189*N189)</f>
        <v/>
      </c>
      <c r="P189" s="14" t="str">
        <f aca="false">IF(O189="","",INDEX(Settings!$B$5:$B$8,MATCH(O189,Settings!$A$5:$A$8,1)))</f>
        <v/>
      </c>
      <c r="Q189" s="17"/>
      <c r="R189" s="16" t="str">
        <f aca="false">IF(OR(Q189="",AND(P189="",I189="")),"",Q189+INDEX(Settings!$C$5:$C$8,MATCH(IF(O189="",H189,O189),Settings!$A$5:$A$8,1)))</f>
        <v/>
      </c>
      <c r="S189" s="14" t="str">
        <f aca="true">IF(R189="","",IF(R189&lt;TODAY(),"Overdue",""))</f>
        <v/>
      </c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6"/>
      <c r="G190" s="6"/>
      <c r="H190" s="13" t="str">
        <f aca="false">IF(COUNT(F190:G190)&lt;2,"",F190*G190)</f>
        <v/>
      </c>
      <c r="I190" s="14" t="str">
        <f aca="false">IF(H190="","",INDEX(Settings!$B$5:$B$8,MATCH(H190,Settings!$A$5:$A$8,1)))</f>
        <v/>
      </c>
      <c r="J190" s="6"/>
      <c r="K190" s="6"/>
      <c r="L190" s="6"/>
      <c r="M190" s="6"/>
      <c r="N190" s="6"/>
      <c r="O190" s="13" t="str">
        <f aca="false">IF(COUNT(M190:N190)&lt;2,"",M190*N190)</f>
        <v/>
      </c>
      <c r="P190" s="14" t="str">
        <f aca="false">IF(O190="","",INDEX(Settings!$B$5:$B$8,MATCH(O190,Settings!$A$5:$A$8,1)))</f>
        <v/>
      </c>
      <c r="Q190" s="17"/>
      <c r="R190" s="16" t="str">
        <f aca="false">IF(OR(Q190="",AND(P190="",I190="")),"",Q190+INDEX(Settings!$C$5:$C$8,MATCH(IF(O190="",H190,O190),Settings!$A$5:$A$8,1)))</f>
        <v/>
      </c>
      <c r="S190" s="14" t="str">
        <f aca="true">IF(R190="","",IF(R190&lt;TODAY(),"Overdue",""))</f>
        <v/>
      </c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6"/>
      <c r="G191" s="6"/>
      <c r="H191" s="13" t="str">
        <f aca="false">IF(COUNT(F191:G191)&lt;2,"",F191*G191)</f>
        <v/>
      </c>
      <c r="I191" s="14" t="str">
        <f aca="false">IF(H191="","",INDEX(Settings!$B$5:$B$8,MATCH(H191,Settings!$A$5:$A$8,1)))</f>
        <v/>
      </c>
      <c r="J191" s="6"/>
      <c r="K191" s="6"/>
      <c r="L191" s="6"/>
      <c r="M191" s="6"/>
      <c r="N191" s="6"/>
      <c r="O191" s="13" t="str">
        <f aca="false">IF(COUNT(M191:N191)&lt;2,"",M191*N191)</f>
        <v/>
      </c>
      <c r="P191" s="14" t="str">
        <f aca="false">IF(O191="","",INDEX(Settings!$B$5:$B$8,MATCH(O191,Settings!$A$5:$A$8,1)))</f>
        <v/>
      </c>
      <c r="Q191" s="17"/>
      <c r="R191" s="16" t="str">
        <f aca="false">IF(OR(Q191="",AND(P191="",I191="")),"",Q191+INDEX(Settings!$C$5:$C$8,MATCH(IF(O191="",H191,O191),Settings!$A$5:$A$8,1)))</f>
        <v/>
      </c>
      <c r="S191" s="14" t="str">
        <f aca="true">IF(R191="","",IF(R191&lt;TODAY(),"Overdue",""))</f>
        <v/>
      </c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6"/>
      <c r="G192" s="6"/>
      <c r="H192" s="13" t="str">
        <f aca="false">IF(COUNT(F192:G192)&lt;2,"",F192*G192)</f>
        <v/>
      </c>
      <c r="I192" s="14" t="str">
        <f aca="false">IF(H192="","",INDEX(Settings!$B$5:$B$8,MATCH(H192,Settings!$A$5:$A$8,1)))</f>
        <v/>
      </c>
      <c r="J192" s="6"/>
      <c r="K192" s="6"/>
      <c r="L192" s="6"/>
      <c r="M192" s="6"/>
      <c r="N192" s="6"/>
      <c r="O192" s="13" t="str">
        <f aca="false">IF(COUNT(M192:N192)&lt;2,"",M192*N192)</f>
        <v/>
      </c>
      <c r="P192" s="14" t="str">
        <f aca="false">IF(O192="","",INDEX(Settings!$B$5:$B$8,MATCH(O192,Settings!$A$5:$A$8,1)))</f>
        <v/>
      </c>
      <c r="Q192" s="17"/>
      <c r="R192" s="16" t="str">
        <f aca="false">IF(OR(Q192="",AND(P192="",I192="")),"",Q192+INDEX(Settings!$C$5:$C$8,MATCH(IF(O192="",H192,O192),Settings!$A$5:$A$8,1)))</f>
        <v/>
      </c>
      <c r="S192" s="14" t="str">
        <f aca="true">IF(R192="","",IF(R192&lt;TODAY(),"Overdue",""))</f>
        <v/>
      </c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6"/>
      <c r="G193" s="6"/>
      <c r="H193" s="13" t="str">
        <f aca="false">IF(COUNT(F193:G193)&lt;2,"",F193*G193)</f>
        <v/>
      </c>
      <c r="I193" s="14" t="str">
        <f aca="false">IF(H193="","",INDEX(Settings!$B$5:$B$8,MATCH(H193,Settings!$A$5:$A$8,1)))</f>
        <v/>
      </c>
      <c r="J193" s="6"/>
      <c r="K193" s="6"/>
      <c r="L193" s="6"/>
      <c r="M193" s="6"/>
      <c r="N193" s="6"/>
      <c r="O193" s="13" t="str">
        <f aca="false">IF(COUNT(M193:N193)&lt;2,"",M193*N193)</f>
        <v/>
      </c>
      <c r="P193" s="14" t="str">
        <f aca="false">IF(O193="","",INDEX(Settings!$B$5:$B$8,MATCH(O193,Settings!$A$5:$A$8,1)))</f>
        <v/>
      </c>
      <c r="Q193" s="17"/>
      <c r="R193" s="16" t="str">
        <f aca="false">IF(OR(Q193="",AND(P193="",I193="")),"",Q193+INDEX(Settings!$C$5:$C$8,MATCH(IF(O193="",H193,O193),Settings!$A$5:$A$8,1)))</f>
        <v/>
      </c>
      <c r="S193" s="14" t="str">
        <f aca="true">IF(R193="","",IF(R193&lt;TODAY(),"Overdue",""))</f>
        <v/>
      </c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6"/>
      <c r="G194" s="6"/>
      <c r="H194" s="13" t="str">
        <f aca="false">IF(COUNT(F194:G194)&lt;2,"",F194*G194)</f>
        <v/>
      </c>
      <c r="I194" s="14" t="str">
        <f aca="false">IF(H194="","",INDEX(Settings!$B$5:$B$8,MATCH(H194,Settings!$A$5:$A$8,1)))</f>
        <v/>
      </c>
      <c r="J194" s="6"/>
      <c r="K194" s="6"/>
      <c r="L194" s="6"/>
      <c r="M194" s="6"/>
      <c r="N194" s="6"/>
      <c r="O194" s="13" t="str">
        <f aca="false">IF(COUNT(M194:N194)&lt;2,"",M194*N194)</f>
        <v/>
      </c>
      <c r="P194" s="14" t="str">
        <f aca="false">IF(O194="","",INDEX(Settings!$B$5:$B$8,MATCH(O194,Settings!$A$5:$A$8,1)))</f>
        <v/>
      </c>
      <c r="Q194" s="17"/>
      <c r="R194" s="16" t="str">
        <f aca="false">IF(OR(Q194="",AND(P194="",I194="")),"",Q194+INDEX(Settings!$C$5:$C$8,MATCH(IF(O194="",H194,O194),Settings!$A$5:$A$8,1)))</f>
        <v/>
      </c>
      <c r="S194" s="14" t="str">
        <f aca="true">IF(R194="","",IF(R194&lt;TODAY(),"Overdue",""))</f>
        <v/>
      </c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6"/>
      <c r="G195" s="6"/>
      <c r="H195" s="13" t="str">
        <f aca="false">IF(COUNT(F195:G195)&lt;2,"",F195*G195)</f>
        <v/>
      </c>
      <c r="I195" s="14" t="str">
        <f aca="false">IF(H195="","",INDEX(Settings!$B$5:$B$8,MATCH(H195,Settings!$A$5:$A$8,1)))</f>
        <v/>
      </c>
      <c r="J195" s="6"/>
      <c r="K195" s="6"/>
      <c r="L195" s="6"/>
      <c r="M195" s="6"/>
      <c r="N195" s="6"/>
      <c r="O195" s="13" t="str">
        <f aca="false">IF(COUNT(M195:N195)&lt;2,"",M195*N195)</f>
        <v/>
      </c>
      <c r="P195" s="14" t="str">
        <f aca="false">IF(O195="","",INDEX(Settings!$B$5:$B$8,MATCH(O195,Settings!$A$5:$A$8,1)))</f>
        <v/>
      </c>
      <c r="Q195" s="17"/>
      <c r="R195" s="16" t="str">
        <f aca="false">IF(OR(Q195="",AND(P195="",I195="")),"",Q195+INDEX(Settings!$C$5:$C$8,MATCH(IF(O195="",H195,O195),Settings!$A$5:$A$8,1)))</f>
        <v/>
      </c>
      <c r="S195" s="14" t="str">
        <f aca="true">IF(R195="","",IF(R195&lt;TODAY(),"Overdue",""))</f>
        <v/>
      </c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6"/>
      <c r="G196" s="6"/>
      <c r="H196" s="13" t="str">
        <f aca="false">IF(COUNT(F196:G196)&lt;2,"",F196*G196)</f>
        <v/>
      </c>
      <c r="I196" s="14" t="str">
        <f aca="false">IF(H196="","",INDEX(Settings!$B$5:$B$8,MATCH(H196,Settings!$A$5:$A$8,1)))</f>
        <v/>
      </c>
      <c r="J196" s="6"/>
      <c r="K196" s="6"/>
      <c r="L196" s="6"/>
      <c r="M196" s="6"/>
      <c r="N196" s="6"/>
      <c r="O196" s="13" t="str">
        <f aca="false">IF(COUNT(M196:N196)&lt;2,"",M196*N196)</f>
        <v/>
      </c>
      <c r="P196" s="14" t="str">
        <f aca="false">IF(O196="","",INDEX(Settings!$B$5:$B$8,MATCH(O196,Settings!$A$5:$A$8,1)))</f>
        <v/>
      </c>
      <c r="Q196" s="17"/>
      <c r="R196" s="16" t="str">
        <f aca="false">IF(OR(Q196="",AND(P196="",I196="")),"",Q196+INDEX(Settings!$C$5:$C$8,MATCH(IF(O196="",H196,O196),Settings!$A$5:$A$8,1)))</f>
        <v/>
      </c>
      <c r="S196" s="14" t="str">
        <f aca="true">IF(R196="","",IF(R196&lt;TODAY(),"Overdue",""))</f>
        <v/>
      </c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6"/>
      <c r="G197" s="6"/>
      <c r="H197" s="13" t="str">
        <f aca="false">IF(COUNT(F197:G197)&lt;2,"",F197*G197)</f>
        <v/>
      </c>
      <c r="I197" s="14" t="str">
        <f aca="false">IF(H197="","",INDEX(Settings!$B$5:$B$8,MATCH(H197,Settings!$A$5:$A$8,1)))</f>
        <v/>
      </c>
      <c r="J197" s="6"/>
      <c r="K197" s="6"/>
      <c r="L197" s="6"/>
      <c r="M197" s="6"/>
      <c r="N197" s="6"/>
      <c r="O197" s="13" t="str">
        <f aca="false">IF(COUNT(M197:N197)&lt;2,"",M197*N197)</f>
        <v/>
      </c>
      <c r="P197" s="14" t="str">
        <f aca="false">IF(O197="","",INDEX(Settings!$B$5:$B$8,MATCH(O197,Settings!$A$5:$A$8,1)))</f>
        <v/>
      </c>
      <c r="Q197" s="17"/>
      <c r="R197" s="16" t="str">
        <f aca="false">IF(OR(Q197="",AND(P197="",I197="")),"",Q197+INDEX(Settings!$C$5:$C$8,MATCH(IF(O197="",H197,O197),Settings!$A$5:$A$8,1)))</f>
        <v/>
      </c>
      <c r="S197" s="14" t="str">
        <f aca="true">IF(R197="","",IF(R197&lt;TODAY(),"Overdue",""))</f>
        <v/>
      </c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6"/>
      <c r="G198" s="6"/>
      <c r="H198" s="13" t="str">
        <f aca="false">IF(COUNT(F198:G198)&lt;2,"",F198*G198)</f>
        <v/>
      </c>
      <c r="I198" s="14" t="str">
        <f aca="false">IF(H198="","",INDEX(Settings!$B$5:$B$8,MATCH(H198,Settings!$A$5:$A$8,1)))</f>
        <v/>
      </c>
      <c r="J198" s="6"/>
      <c r="K198" s="6"/>
      <c r="L198" s="6"/>
      <c r="M198" s="6"/>
      <c r="N198" s="6"/>
      <c r="O198" s="13" t="str">
        <f aca="false">IF(COUNT(M198:N198)&lt;2,"",M198*N198)</f>
        <v/>
      </c>
      <c r="P198" s="14" t="str">
        <f aca="false">IF(O198="","",INDEX(Settings!$B$5:$B$8,MATCH(O198,Settings!$A$5:$A$8,1)))</f>
        <v/>
      </c>
      <c r="Q198" s="17"/>
      <c r="R198" s="16" t="str">
        <f aca="false">IF(OR(Q198="",AND(P198="",I198="")),"",Q198+INDEX(Settings!$C$5:$C$8,MATCH(IF(O198="",H198,O198),Settings!$A$5:$A$8,1)))</f>
        <v/>
      </c>
      <c r="S198" s="14" t="str">
        <f aca="true">IF(R198="","",IF(R198&lt;TODAY(),"Overdue",""))</f>
        <v/>
      </c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6"/>
      <c r="G199" s="6"/>
      <c r="H199" s="13" t="str">
        <f aca="false">IF(COUNT(F199:G199)&lt;2,"",F199*G199)</f>
        <v/>
      </c>
      <c r="I199" s="14" t="str">
        <f aca="false">IF(H199="","",INDEX(Settings!$B$5:$B$8,MATCH(H199,Settings!$A$5:$A$8,1)))</f>
        <v/>
      </c>
      <c r="J199" s="6"/>
      <c r="K199" s="6"/>
      <c r="L199" s="6"/>
      <c r="M199" s="6"/>
      <c r="N199" s="6"/>
      <c r="O199" s="13" t="str">
        <f aca="false">IF(COUNT(M199:N199)&lt;2,"",M199*N199)</f>
        <v/>
      </c>
      <c r="P199" s="14" t="str">
        <f aca="false">IF(O199="","",INDEX(Settings!$B$5:$B$8,MATCH(O199,Settings!$A$5:$A$8,1)))</f>
        <v/>
      </c>
      <c r="Q199" s="17"/>
      <c r="R199" s="16" t="str">
        <f aca="false">IF(OR(Q199="",AND(P199="",I199="")),"",Q199+INDEX(Settings!$C$5:$C$8,MATCH(IF(O199="",H199,O199),Settings!$A$5:$A$8,1)))</f>
        <v/>
      </c>
      <c r="S199" s="14" t="str">
        <f aca="true">IF(R199="","",IF(R199&lt;TODAY(),"Overdue",""))</f>
        <v/>
      </c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6"/>
      <c r="G200" s="6"/>
      <c r="H200" s="13" t="str">
        <f aca="false">IF(COUNT(F200:G200)&lt;2,"",F200*G200)</f>
        <v/>
      </c>
      <c r="I200" s="14" t="str">
        <f aca="false">IF(H200="","",INDEX(Settings!$B$5:$B$8,MATCH(H200,Settings!$A$5:$A$8,1)))</f>
        <v/>
      </c>
      <c r="J200" s="6"/>
      <c r="K200" s="6"/>
      <c r="L200" s="6"/>
      <c r="M200" s="6"/>
      <c r="N200" s="6"/>
      <c r="O200" s="13" t="str">
        <f aca="false">IF(COUNT(M200:N200)&lt;2,"",M200*N200)</f>
        <v/>
      </c>
      <c r="P200" s="14" t="str">
        <f aca="false">IF(O200="","",INDEX(Settings!$B$5:$B$8,MATCH(O200,Settings!$A$5:$A$8,1)))</f>
        <v/>
      </c>
      <c r="Q200" s="17"/>
      <c r="R200" s="16" t="str">
        <f aca="false">IF(OR(Q200="",AND(P200="",I200="")),"",Q200+INDEX(Settings!$C$5:$C$8,MATCH(IF(O200="",H200,O200),Settings!$A$5:$A$8,1)))</f>
        <v/>
      </c>
      <c r="S200" s="14" t="str">
        <f aca="true">IF(R200="","",IF(R200&lt;TODAY(),"Overdue",""))</f>
        <v/>
      </c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6"/>
      <c r="G201" s="6"/>
      <c r="H201" s="13" t="str">
        <f aca="false">IF(COUNT(F201:G201)&lt;2,"",F201*G201)</f>
        <v/>
      </c>
      <c r="I201" s="14" t="str">
        <f aca="false">IF(H201="","",INDEX(Settings!$B$5:$B$8,MATCH(H201,Settings!$A$5:$A$8,1)))</f>
        <v/>
      </c>
      <c r="J201" s="6"/>
      <c r="K201" s="6"/>
      <c r="L201" s="6"/>
      <c r="M201" s="6"/>
      <c r="N201" s="6"/>
      <c r="O201" s="13" t="str">
        <f aca="false">IF(COUNT(M201:N201)&lt;2,"",M201*N201)</f>
        <v/>
      </c>
      <c r="P201" s="14" t="str">
        <f aca="false">IF(O201="","",INDEX(Settings!$B$5:$B$8,MATCH(O201,Settings!$A$5:$A$8,1)))</f>
        <v/>
      </c>
      <c r="Q201" s="17"/>
      <c r="R201" s="16" t="str">
        <f aca="false">IF(OR(Q201="",AND(P201="",I201="")),"",Q201+INDEX(Settings!$C$5:$C$8,MATCH(IF(O201="",H201,O201),Settings!$A$5:$A$8,1)))</f>
        <v/>
      </c>
      <c r="S201" s="14" t="str">
        <f aca="true">IF(R201="","",IF(R201&lt;TODAY(),"Overdue",""))</f>
        <v/>
      </c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6"/>
      <c r="G202" s="6"/>
      <c r="H202" s="13" t="str">
        <f aca="false">IF(COUNT(F202:G202)&lt;2,"",F202*G202)</f>
        <v/>
      </c>
      <c r="I202" s="14" t="str">
        <f aca="false">IF(H202="","",INDEX(Settings!$B$5:$B$8,MATCH(H202,Settings!$A$5:$A$8,1)))</f>
        <v/>
      </c>
      <c r="J202" s="6"/>
      <c r="K202" s="6"/>
      <c r="L202" s="6"/>
      <c r="M202" s="6"/>
      <c r="N202" s="6"/>
      <c r="O202" s="13" t="str">
        <f aca="false">IF(COUNT(M202:N202)&lt;2,"",M202*N202)</f>
        <v/>
      </c>
      <c r="P202" s="14" t="str">
        <f aca="false">IF(O202="","",INDEX(Settings!$B$5:$B$8,MATCH(O202,Settings!$A$5:$A$8,1)))</f>
        <v/>
      </c>
      <c r="Q202" s="17"/>
      <c r="R202" s="16" t="str">
        <f aca="false">IF(OR(Q202="",AND(P202="",I202="")),"",Q202+INDEX(Settings!$C$5:$C$8,MATCH(IF(O202="",H202,O202),Settings!$A$5:$A$8,1)))</f>
        <v/>
      </c>
      <c r="S202" s="14" t="str">
        <f aca="true">IF(R202="","",IF(R202&lt;TODAY(),"Overdue",""))</f>
        <v/>
      </c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6"/>
      <c r="G203" s="6"/>
      <c r="H203" s="13" t="str">
        <f aca="false">IF(COUNT(F203:G203)&lt;2,"",F203*G203)</f>
        <v/>
      </c>
      <c r="I203" s="14" t="str">
        <f aca="false">IF(H203="","",INDEX(Settings!$B$5:$B$8,MATCH(H203,Settings!$A$5:$A$8,1)))</f>
        <v/>
      </c>
      <c r="J203" s="6"/>
      <c r="K203" s="6"/>
      <c r="L203" s="6"/>
      <c r="M203" s="6"/>
      <c r="N203" s="6"/>
      <c r="O203" s="13" t="str">
        <f aca="false">IF(COUNT(M203:N203)&lt;2,"",M203*N203)</f>
        <v/>
      </c>
      <c r="P203" s="14" t="str">
        <f aca="false">IF(O203="","",INDEX(Settings!$B$5:$B$8,MATCH(O203,Settings!$A$5:$A$8,1)))</f>
        <v/>
      </c>
      <c r="Q203" s="17"/>
      <c r="R203" s="16" t="str">
        <f aca="false">IF(OR(Q203="",AND(P203="",I203="")),"",Q203+INDEX(Settings!$C$5:$C$8,MATCH(IF(O203="",H203,O203),Settings!$A$5:$A$8,1)))</f>
        <v/>
      </c>
      <c r="S203" s="14" t="str">
        <f aca="true">IF(R203="","",IF(R203&lt;TODAY(),"Overdue",""))</f>
        <v/>
      </c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6"/>
      <c r="G204" s="6"/>
      <c r="H204" s="13" t="str">
        <f aca="false">IF(COUNT(F204:G204)&lt;2,"",F204*G204)</f>
        <v/>
      </c>
      <c r="I204" s="14" t="str">
        <f aca="false">IF(H204="","",INDEX(Settings!$B$5:$B$8,MATCH(H204,Settings!$A$5:$A$8,1)))</f>
        <v/>
      </c>
      <c r="J204" s="6"/>
      <c r="K204" s="6"/>
      <c r="L204" s="6"/>
      <c r="M204" s="6"/>
      <c r="N204" s="6"/>
      <c r="O204" s="13" t="str">
        <f aca="false">IF(COUNT(M204:N204)&lt;2,"",M204*N204)</f>
        <v/>
      </c>
      <c r="P204" s="14" t="str">
        <f aca="false">IF(O204="","",INDEX(Settings!$B$5:$B$8,MATCH(O204,Settings!$A$5:$A$8,1)))</f>
        <v/>
      </c>
      <c r="Q204" s="17"/>
      <c r="R204" s="16" t="str">
        <f aca="false">IF(OR(Q204="",AND(P204="",I204="")),"",Q204+INDEX(Settings!$C$5:$C$8,MATCH(IF(O204="",H204,O204),Settings!$A$5:$A$8,1)))</f>
        <v/>
      </c>
      <c r="S204" s="14" t="str">
        <f aca="true">IF(R204="","",IF(R204&lt;TODAY(),"Overdue",""))</f>
        <v/>
      </c>
    </row>
  </sheetData>
  <conditionalFormatting sqref="I5:I204">
    <cfRule type="cellIs" priority="2" operator="equal" aboveAverage="0" equalAverage="0" bottom="0" percent="0" rank="0" text="" dxfId="0">
      <formula>"Critical"</formula>
    </cfRule>
    <cfRule type="cellIs" priority="3" operator="equal" aboveAverage="0" equalAverage="0" bottom="0" percent="0" rank="0" text="" dxfId="1">
      <formula>"High"</formula>
    </cfRule>
    <cfRule type="cellIs" priority="4" operator="equal" aboveAverage="0" equalAverage="0" bottom="0" percent="0" rank="0" text="" dxfId="2">
      <formula>"Medium"</formula>
    </cfRule>
    <cfRule type="cellIs" priority="5" operator="equal" aboveAverage="0" equalAverage="0" bottom="0" percent="0" rank="0" text="" dxfId="3">
      <formula>"Low"</formula>
    </cfRule>
  </conditionalFormatting>
  <conditionalFormatting sqref="P5:P204">
    <cfRule type="cellIs" priority="6" operator="equal" aboveAverage="0" equalAverage="0" bottom="0" percent="0" rank="0" text="" dxfId="0">
      <formula>"Critical"</formula>
    </cfRule>
    <cfRule type="cellIs" priority="7" operator="equal" aboveAverage="0" equalAverage="0" bottom="0" percent="0" rank="0" text="" dxfId="1">
      <formula>"High"</formula>
    </cfRule>
    <cfRule type="cellIs" priority="8" operator="equal" aboveAverage="0" equalAverage="0" bottom="0" percent="0" rank="0" text="" dxfId="2">
      <formula>"Medium"</formula>
    </cfRule>
    <cfRule type="cellIs" priority="9" operator="equal" aboveAverage="0" equalAverage="0" bottom="0" percent="0" rank="0" text="" dxfId="3">
      <formula>"Low"</formula>
    </cfRule>
  </conditionalFormatting>
  <conditionalFormatting sqref="S5:S204">
    <cfRule type="cellIs" priority="10" operator="equal" aboveAverage="0" equalAverage="0" bottom="0" percent="0" rank="0" text="" dxfId="4">
      <formula>"Overdue"</formula>
    </cfRule>
  </conditionalFormatting>
  <dataValidations count="3">
    <dataValidation allowBlank="true" errorStyle="stop" operator="between" showDropDown="false" showErrorMessage="false" showInputMessage="false" sqref="D5:D204" type="list">
      <formula1>"Financial,Supply continuity,Quality,Geopolitical and trade,Cyber and data,ESG and human rights,Compliance and legal,Single or concentrated source"</formula1>
      <formula2>0</formula2>
    </dataValidation>
    <dataValidation allowBlank="false" error="Enter 1 to 5" errorStyle="stop" operator="between" showDropDown="false" showErrorMessage="true" showInputMessage="false" sqref="F5:G204 M5:N204" type="whole">
      <formula1>1</formula1>
      <formula2>5</formula2>
    </dataValidation>
    <dataValidation allowBlank="true" errorStyle="stop" operator="between" showDropDown="false" showErrorMessage="false" showInputMessage="false" sqref="L5:L204" type="list">
      <formula1>"Not started,In progress,Done,Accepted"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2"/>
  </cols>
  <sheetData>
    <row r="1" customFormat="false" ht="19.7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3" customFormat="false" ht="15" hidden="false" customHeight="false" outlineLevel="0" collapsed="false">
      <c r="A3" s="18" t="s">
        <v>59</v>
      </c>
      <c r="B3" s="6" t="s">
        <v>60</v>
      </c>
    </row>
    <row r="5" customFormat="false" ht="15" hidden="false" customHeight="false" outlineLevel="0" collapsed="false">
      <c r="A5" s="18" t="s">
        <v>61</v>
      </c>
      <c r="B5" s="19" t="n">
        <v>1</v>
      </c>
      <c r="C5" s="19" t="n">
        <v>2</v>
      </c>
      <c r="D5" s="19" t="n">
        <v>3</v>
      </c>
      <c r="E5" s="19" t="n">
        <v>4</v>
      </c>
      <c r="F5" s="19" t="n">
        <v>5</v>
      </c>
    </row>
    <row r="6" customFormat="false" ht="36" hidden="false" customHeight="true" outlineLevel="0" collapsed="false">
      <c r="A6" s="19" t="n">
        <v>5</v>
      </c>
      <c r="B6" s="20" t="n">
        <f aca="false">IF($B$3="Inherent",COUNTIFS('Risk register'!$F$5:$F$204,$A6,'Risk register'!$G$5:$G$204,B$5),COUNTIFS('Risk register'!$M$5:$M$204,$A6,'Risk register'!$N$5:$N$204,B$5))</f>
        <v>0</v>
      </c>
      <c r="C6" s="21" t="n">
        <f aca="false">IF($B$3="Inherent",COUNTIFS('Risk register'!$F$5:$F$204,$A6,'Risk register'!$G$5:$G$204,C$5),COUNTIFS('Risk register'!$M$5:$M$204,$A6,'Risk register'!$N$5:$N$204,C$5))</f>
        <v>0</v>
      </c>
      <c r="D6" s="21" t="n">
        <f aca="false">IF($B$3="Inherent",COUNTIFS('Risk register'!$F$5:$F$204,$A6,'Risk register'!$G$5:$G$204,D$5),COUNTIFS('Risk register'!$M$5:$M$204,$A6,'Risk register'!$N$5:$N$204,D$5))</f>
        <v>0</v>
      </c>
      <c r="E6" s="22" t="n">
        <f aca="false">IF($B$3="Inherent",COUNTIFS('Risk register'!$F$5:$F$204,$A6,'Risk register'!$G$5:$G$204,E$5),COUNTIFS('Risk register'!$M$5:$M$204,$A6,'Risk register'!$N$5:$N$204,E$5))</f>
        <v>0</v>
      </c>
      <c r="F6" s="22" t="n">
        <f aca="false">IF($B$3="Inherent",COUNTIFS('Risk register'!$F$5:$F$204,$A6,'Risk register'!$G$5:$G$204,F$5),COUNTIFS('Risk register'!$M$5:$M$204,$A6,'Risk register'!$N$5:$N$204,F$5))</f>
        <v>0</v>
      </c>
    </row>
    <row r="7" customFormat="false" ht="36" hidden="false" customHeight="true" outlineLevel="0" collapsed="false">
      <c r="A7" s="19" t="n">
        <v>4</v>
      </c>
      <c r="B7" s="23" t="n">
        <f aca="false">IF($B$3="Inherent",COUNTIFS('Risk register'!$F$5:$F$204,$A7,'Risk register'!$G$5:$G$204,B$5),COUNTIFS('Risk register'!$M$5:$M$204,$A7,'Risk register'!$N$5:$N$204,B$5))</f>
        <v>0</v>
      </c>
      <c r="C7" s="20" t="n">
        <f aca="false">IF($B$3="Inherent",COUNTIFS('Risk register'!$F$5:$F$204,$A7,'Risk register'!$G$5:$G$204,C$5),COUNTIFS('Risk register'!$M$5:$M$204,$A7,'Risk register'!$N$5:$N$204,C$5))</f>
        <v>0</v>
      </c>
      <c r="D7" s="21" t="n">
        <f aca="false">IF($B$3="Inherent",COUNTIFS('Risk register'!$F$5:$F$204,$A7,'Risk register'!$G$5:$G$204,D$5),COUNTIFS('Risk register'!$M$5:$M$204,$A7,'Risk register'!$N$5:$N$204,D$5))</f>
        <v>0</v>
      </c>
      <c r="E7" s="21" t="n">
        <f aca="false">IF($B$3="Inherent",COUNTIFS('Risk register'!$F$5:$F$204,$A7,'Risk register'!$G$5:$G$204,E$5),COUNTIFS('Risk register'!$M$5:$M$204,$A7,'Risk register'!$N$5:$N$204,E$5))</f>
        <v>0</v>
      </c>
      <c r="F7" s="22" t="n">
        <f aca="false">IF($B$3="Inherent",COUNTIFS('Risk register'!$F$5:$F$204,$A7,'Risk register'!$G$5:$G$204,F$5),COUNTIFS('Risk register'!$M$5:$M$204,$A7,'Risk register'!$N$5:$N$204,F$5))</f>
        <v>0</v>
      </c>
    </row>
    <row r="8" customFormat="false" ht="36" hidden="false" customHeight="true" outlineLevel="0" collapsed="false">
      <c r="A8" s="19" t="n">
        <v>3</v>
      </c>
      <c r="B8" s="23" t="n">
        <f aca="false">IF($B$3="Inherent",COUNTIFS('Risk register'!$F$5:$F$204,$A8,'Risk register'!$G$5:$G$204,B$5),COUNTIFS('Risk register'!$M$5:$M$204,$A8,'Risk register'!$N$5:$N$204,B$5))</f>
        <v>0</v>
      </c>
      <c r="C8" s="20" t="n">
        <f aca="false">IF($B$3="Inherent",COUNTIFS('Risk register'!$F$5:$F$204,$A8,'Risk register'!$G$5:$G$204,C$5),COUNTIFS('Risk register'!$M$5:$M$204,$A8,'Risk register'!$N$5:$N$204,C$5))</f>
        <v>0</v>
      </c>
      <c r="D8" s="20" t="n">
        <f aca="false">IF($B$3="Inherent",COUNTIFS('Risk register'!$F$5:$F$204,$A8,'Risk register'!$G$5:$G$204,D$5),COUNTIFS('Risk register'!$M$5:$M$204,$A8,'Risk register'!$N$5:$N$204,D$5))</f>
        <v>0</v>
      </c>
      <c r="E8" s="21" t="n">
        <f aca="false">IF($B$3="Inherent",COUNTIFS('Risk register'!$F$5:$F$204,$A8,'Risk register'!$G$5:$G$204,E$5),COUNTIFS('Risk register'!$M$5:$M$204,$A8,'Risk register'!$N$5:$N$204,E$5))</f>
        <v>1</v>
      </c>
      <c r="F8" s="21" t="n">
        <f aca="false">IF($B$3="Inherent",COUNTIFS('Risk register'!$F$5:$F$204,$A8,'Risk register'!$G$5:$G$204,F$5),COUNTIFS('Risk register'!$M$5:$M$204,$A8,'Risk register'!$N$5:$N$204,F$5))</f>
        <v>0</v>
      </c>
    </row>
    <row r="9" customFormat="false" ht="36" hidden="false" customHeight="true" outlineLevel="0" collapsed="false">
      <c r="A9" s="19" t="n">
        <v>2</v>
      </c>
      <c r="B9" s="23" t="n">
        <f aca="false">IF($B$3="Inherent",COUNTIFS('Risk register'!$F$5:$F$204,$A9,'Risk register'!$G$5:$G$204,B$5),COUNTIFS('Risk register'!$M$5:$M$204,$A9,'Risk register'!$N$5:$N$204,B$5))</f>
        <v>0</v>
      </c>
      <c r="C9" s="23" t="n">
        <f aca="false">IF($B$3="Inherent",COUNTIFS('Risk register'!$F$5:$F$204,$A9,'Risk register'!$G$5:$G$204,C$5),COUNTIFS('Risk register'!$M$5:$M$204,$A9,'Risk register'!$N$5:$N$204,C$5))</f>
        <v>0</v>
      </c>
      <c r="D9" s="20" t="n">
        <f aca="false">IF($B$3="Inherent",COUNTIFS('Risk register'!$F$5:$F$204,$A9,'Risk register'!$G$5:$G$204,D$5),COUNTIFS('Risk register'!$M$5:$M$204,$A9,'Risk register'!$N$5:$N$204,D$5))</f>
        <v>0</v>
      </c>
      <c r="E9" s="20" t="n">
        <f aca="false">IF($B$3="Inherent",COUNTIFS('Risk register'!$F$5:$F$204,$A9,'Risk register'!$G$5:$G$204,E$5),COUNTIFS('Risk register'!$M$5:$M$204,$A9,'Risk register'!$N$5:$N$204,E$5))</f>
        <v>0</v>
      </c>
      <c r="F9" s="21" t="n">
        <f aca="false">IF($B$3="Inherent",COUNTIFS('Risk register'!$F$5:$F$204,$A9,'Risk register'!$G$5:$G$204,F$5),COUNTIFS('Risk register'!$M$5:$M$204,$A9,'Risk register'!$N$5:$N$204,F$5))</f>
        <v>0</v>
      </c>
    </row>
    <row r="10" customFormat="false" ht="36" hidden="false" customHeight="true" outlineLevel="0" collapsed="false">
      <c r="A10" s="19" t="n">
        <v>1</v>
      </c>
      <c r="B10" s="23" t="n">
        <f aca="false">IF($B$3="Inherent",COUNTIFS('Risk register'!$F$5:$F$204,$A10,'Risk register'!$G$5:$G$204,B$5),COUNTIFS('Risk register'!$M$5:$M$204,$A10,'Risk register'!$N$5:$N$204,B$5))</f>
        <v>0</v>
      </c>
      <c r="C10" s="23" t="n">
        <f aca="false">IF($B$3="Inherent",COUNTIFS('Risk register'!$F$5:$F$204,$A10,'Risk register'!$G$5:$G$204,C$5),COUNTIFS('Risk register'!$M$5:$M$204,$A10,'Risk register'!$N$5:$N$204,C$5))</f>
        <v>0</v>
      </c>
      <c r="D10" s="23" t="n">
        <f aca="false">IF($B$3="Inherent",COUNTIFS('Risk register'!$F$5:$F$204,$A10,'Risk register'!$G$5:$G$204,D$5),COUNTIFS('Risk register'!$M$5:$M$204,$A10,'Risk register'!$N$5:$N$204,D$5))</f>
        <v>0</v>
      </c>
      <c r="E10" s="23" t="n">
        <f aca="false">IF($B$3="Inherent",COUNTIFS('Risk register'!$F$5:$F$204,$A10,'Risk register'!$G$5:$G$204,E$5),COUNTIFS('Risk register'!$M$5:$M$204,$A10,'Risk register'!$N$5:$N$204,E$5))</f>
        <v>0</v>
      </c>
      <c r="F10" s="20" t="n">
        <f aca="false">IF($B$3="Inherent",COUNTIFS('Risk register'!$F$5:$F$204,$A10,'Risk register'!$G$5:$G$204,F$5),COUNTIFS('Risk register'!$M$5:$M$204,$A10,'Risk register'!$N$5:$N$204,F$5))</f>
        <v>0</v>
      </c>
    </row>
    <row r="13" customFormat="false" ht="15" hidden="false" customHeight="false" outlineLevel="0" collapsed="false">
      <c r="A13" s="11" t="s">
        <v>62</v>
      </c>
      <c r="B13" s="11" t="s">
        <v>63</v>
      </c>
      <c r="C13" s="11" t="s">
        <v>60</v>
      </c>
    </row>
    <row r="14" customFormat="false" ht="15" hidden="false" customHeight="false" outlineLevel="0" collapsed="false">
      <c r="A14" s="18" t="s">
        <v>64</v>
      </c>
      <c r="B14" s="8" t="n">
        <f aca="false">COUNTIF('Risk register'!$I$5:$I$204,A14)</f>
        <v>1</v>
      </c>
      <c r="C14" s="8" t="n">
        <f aca="false">COUNTIF('Risk register'!$P$5:$P$204,A14)</f>
        <v>0</v>
      </c>
    </row>
    <row r="15" customFormat="false" ht="15" hidden="false" customHeight="false" outlineLevel="0" collapsed="false">
      <c r="A15" s="18" t="s">
        <v>65</v>
      </c>
      <c r="B15" s="8" t="n">
        <f aca="false">COUNTIF('Risk register'!$I$5:$I$204,A15)</f>
        <v>0</v>
      </c>
      <c r="C15" s="8" t="n">
        <f aca="false">COUNTIF('Risk register'!$P$5:$P$204,A15)</f>
        <v>1</v>
      </c>
    </row>
    <row r="16" customFormat="false" ht="15" hidden="false" customHeight="false" outlineLevel="0" collapsed="false">
      <c r="A16" s="18" t="s">
        <v>66</v>
      </c>
      <c r="B16" s="8" t="n">
        <f aca="false">COUNTIF('Risk register'!$I$5:$I$204,A16)</f>
        <v>0</v>
      </c>
      <c r="C16" s="8" t="n">
        <f aca="false">COUNTIF('Risk register'!$P$5:$P$204,A16)</f>
        <v>0</v>
      </c>
    </row>
    <row r="17" customFormat="false" ht="15" hidden="false" customHeight="false" outlineLevel="0" collapsed="false">
      <c r="A17" s="18" t="s">
        <v>67</v>
      </c>
      <c r="B17" s="8" t="n">
        <f aca="false">COUNTIF('Risk register'!$I$5:$I$204,A17)</f>
        <v>0</v>
      </c>
      <c r="C17" s="8" t="n">
        <f aca="false">COUNTIF('Risk register'!$P$5:$P$204,A17)</f>
        <v>0</v>
      </c>
    </row>
    <row r="18" customFormat="false" ht="15" hidden="false" customHeight="false" outlineLevel="0" collapsed="false">
      <c r="A18" s="18" t="s">
        <v>68</v>
      </c>
      <c r="B18" s="8" t="n">
        <f aca="false">COUNTIF('Risk register'!$S$5:$S$204,"Overdue")</f>
        <v>0</v>
      </c>
    </row>
  </sheetData>
  <dataValidations count="1">
    <dataValidation allowBlank="true" errorStyle="stop" operator="between" showDropDown="false" showErrorMessage="false" showInputMessage="false" sqref="B3" type="list">
      <formula1>"Inherent,Residual"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4" customFormat="false" ht="15" hidden="false" customHeight="false" outlineLevel="0" collapsed="false">
      <c r="A4" s="11" t="s">
        <v>71</v>
      </c>
      <c r="B4" s="11" t="s">
        <v>62</v>
      </c>
      <c r="C4" s="11" t="s">
        <v>72</v>
      </c>
    </row>
    <row r="5" customFormat="false" ht="15" hidden="false" customHeight="false" outlineLevel="0" collapsed="false">
      <c r="A5" s="6" t="n">
        <v>1</v>
      </c>
      <c r="B5" s="6" t="s">
        <v>67</v>
      </c>
      <c r="C5" s="6" t="n">
        <v>365</v>
      </c>
    </row>
    <row r="6" customFormat="false" ht="15" hidden="false" customHeight="false" outlineLevel="0" collapsed="false">
      <c r="A6" s="6" t="n">
        <v>5</v>
      </c>
      <c r="B6" s="6" t="s">
        <v>66</v>
      </c>
      <c r="C6" s="6" t="n">
        <v>180</v>
      </c>
    </row>
    <row r="7" customFormat="false" ht="15" hidden="false" customHeight="false" outlineLevel="0" collapsed="false">
      <c r="A7" s="6" t="n">
        <v>10</v>
      </c>
      <c r="B7" s="6" t="s">
        <v>65</v>
      </c>
      <c r="C7" s="6" t="n">
        <v>90</v>
      </c>
    </row>
    <row r="8" customFormat="false" ht="15" hidden="false" customHeight="false" outlineLevel="0" collapsed="false">
      <c r="A8" s="6" t="n">
        <v>20</v>
      </c>
      <c r="B8" s="6" t="s">
        <v>64</v>
      </c>
      <c r="C8" s="6" t="n">
        <v>30</v>
      </c>
    </row>
    <row r="11" customFormat="false" ht="15" hidden="false" customHeight="false" outlineLevel="0" collapsed="false">
      <c r="A11" s="11" t="s">
        <v>73</v>
      </c>
    </row>
    <row r="12" customFormat="false" ht="15" hidden="false" customHeight="false" outlineLevel="0" collapsed="false">
      <c r="A12" s="6" t="s">
        <v>74</v>
      </c>
    </row>
    <row r="13" customFormat="false" ht="15" hidden="false" customHeight="false" outlineLevel="0" collapsed="false">
      <c r="A13" s="6" t="s">
        <v>75</v>
      </c>
    </row>
    <row r="14" customFormat="false" ht="15" hidden="false" customHeight="false" outlineLevel="0" collapsed="false">
      <c r="A14" s="6" t="s">
        <v>76</v>
      </c>
    </row>
    <row r="15" customFormat="false" ht="15" hidden="false" customHeight="false" outlineLevel="0" collapsed="false">
      <c r="A15" s="6" t="s">
        <v>77</v>
      </c>
    </row>
    <row r="16" customFormat="false" ht="15" hidden="false" customHeight="false" outlineLevel="0" collapsed="false">
      <c r="A16" s="6" t="s">
        <v>78</v>
      </c>
    </row>
    <row r="17" customFormat="false" ht="15" hidden="false" customHeight="false" outlineLevel="0" collapsed="false">
      <c r="A17" s="6" t="s">
        <v>79</v>
      </c>
    </row>
    <row r="18" customFormat="false" ht="15" hidden="false" customHeight="false" outlineLevel="0" collapsed="false">
      <c r="A18" s="6" t="s">
        <v>80</v>
      </c>
    </row>
    <row r="19" customFormat="false" ht="15" hidden="false" customHeight="false" outlineLevel="0" collapsed="false">
      <c r="A19" s="6" t="s">
        <v>52</v>
      </c>
    </row>
    <row r="22" customFormat="false" ht="15" hidden="false" customHeight="false" outlineLevel="0" collapsed="false">
      <c r="A22" s="11" t="s">
        <v>81</v>
      </c>
      <c r="B22" s="11" t="s">
        <v>82</v>
      </c>
      <c r="C22" s="11" t="s">
        <v>83</v>
      </c>
    </row>
    <row r="23" customFormat="false" ht="15" hidden="false" customHeight="false" outlineLevel="0" collapsed="false">
      <c r="A23" s="8" t="n">
        <v>1</v>
      </c>
      <c r="B23" s="6" t="s">
        <v>84</v>
      </c>
      <c r="C23" s="6" t="s">
        <v>85</v>
      </c>
    </row>
    <row r="24" customFormat="false" ht="15" hidden="false" customHeight="false" outlineLevel="0" collapsed="false">
      <c r="A24" s="8" t="n">
        <v>2</v>
      </c>
      <c r="B24" s="6" t="s">
        <v>86</v>
      </c>
      <c r="C24" s="6" t="s">
        <v>87</v>
      </c>
    </row>
    <row r="25" customFormat="false" ht="15" hidden="false" customHeight="false" outlineLevel="0" collapsed="false">
      <c r="A25" s="8" t="n">
        <v>3</v>
      </c>
      <c r="B25" s="6" t="s">
        <v>88</v>
      </c>
      <c r="C25" s="6" t="s">
        <v>89</v>
      </c>
    </row>
    <row r="26" customFormat="false" ht="15" hidden="false" customHeight="false" outlineLevel="0" collapsed="false">
      <c r="A26" s="8" t="n">
        <v>4</v>
      </c>
      <c r="B26" s="6" t="s">
        <v>90</v>
      </c>
      <c r="C26" s="6" t="s">
        <v>91</v>
      </c>
    </row>
    <row r="27" customFormat="false" ht="15" hidden="false" customHeight="false" outlineLevel="0" collapsed="false">
      <c r="A27" s="8" t="n">
        <v>5</v>
      </c>
      <c r="B27" s="6" t="s">
        <v>92</v>
      </c>
      <c r="C27" s="6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2026-10-27T09:54:54Z</dcterms:created>
  <dc:creator>openpyxl</dc:creator>
  <dc:description/>
  <dc:language>en-US</dc:language>
  <cp:lastModifiedBy/>
  <dcterms:modified xsi:type="dcterms:W3CDTF">2026-10-27T09:54:54Z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