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Agenda" sheetId="2" state="visible" r:id="rId4"/>
    <sheet name="Scorecard" sheetId="3" state="visible" r:id="rId5"/>
    <sheet name="Actions" sheetId="4" state="visible" r:id="rId6"/>
    <sheet name="Decisions and plan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<sst xmlns="http://schemas.openxmlformats.org/spreadsheetml/2006/main" count="137" uniqueCount="120">
  <si>
    <t xml:space="preserve">Supplier business review (QBR) pack</t>
  </si>
  <si>
    <t xml:space="preserve">Free template by EvaluationsHub · evaluationshub.com</t>
  </si>
  <si>
    <t xml:space="preserve">What it is</t>
  </si>
  <si>
    <t xml:space="preserve">Everything for a structured quarterly business review with a key supplier: agenda with timings, KPI scorecard with RAG status, actions from the last review, improvement plan and decisions.</t>
  </si>
  <si>
    <t xml:space="preserve">Lifecycle stage</t>
  </si>
  <si>
    <t xml:space="preserve">Business reviews and development</t>
  </si>
  <si>
    <t xml:space="preserve">How to use it</t>
  </si>
  <si>
    <t xml:space="preserve">Step 1</t>
  </si>
  <si>
    <t xml:space="preserve">Fill in the meeting details and agenda. Start times are calculated from the meeting start and each item's minutes.</t>
  </si>
  <si>
    <t xml:space="preserve">Step 2</t>
  </si>
  <si>
    <t xml:space="preserve">On the Scorecard sheet, enter target, previous and current values. Set whether higher or lower is better. Trend and RAG are calculated.</t>
  </si>
  <si>
    <t xml:space="preserve">Step 3</t>
  </si>
  <si>
    <t xml:space="preserve">Review last quarter's actions first, then agree new actions and decisions.</t>
  </si>
  <si>
    <t xml:space="preserve">Step 4</t>
  </si>
  <si>
    <t xml:space="preserve">Send the pack to the supplier at least three working days before the meeting.</t>
  </si>
  <si>
    <t xml:space="preserve">Legend</t>
  </si>
  <si>
    <t xml:space="preserve">Yellow cell</t>
  </si>
  <si>
    <t xml:space="preserve">You fill this in (blue text = your input).</t>
  </si>
  <si>
    <t xml:space="preserve">White cell</t>
  </si>
  <si>
    <t xml:space="preserve">Calculated by a formula. Do not overwrite.</t>
  </si>
  <si>
    <t xml:space="preserve">Example row</t>
  </si>
  <si>
    <t xml:space="preserve">Realistic sample values showing the expected format. Replace or delete.</t>
  </si>
  <si>
    <t xml:space="preserve">Assumption</t>
  </si>
  <si>
    <t xml:space="preserve">RAG uses a tolerance band you set on the Scorecard sheet: Green meets target, Amber within the tolerance, Red outside it. The KPIs listed are examples.</t>
  </si>
  <si>
    <t xml:space="preserve">Run this in EvaluationsHub</t>
  </si>
  <si>
    <t xml:space="preserve">Open this template in a free sandbox: https://evaluationshub.co/?utm_source=evaluationshub.com&amp;utm_medium=template-xlsx&amp;utm_campaign=supplier-qbr-business-review-pack#/signup</t>
  </si>
  <si>
    <t xml:space="preserve">Note</t>
  </si>
  <si>
    <t xml:space="preserve">This template is a starting point. Adjust weights, thresholds and questions to your own policy. EvaluationsHub automates sending, chasing, scoring and follow-up.</t>
  </si>
  <si>
    <t xml:space="preserve">Business review agenda</t>
  </si>
  <si>
    <t xml:space="preserve">Yellow cells are editable. Row values in blue fill are an example.</t>
  </si>
  <si>
    <t xml:space="preserve">Supplier</t>
  </si>
  <si>
    <t xml:space="preserve">Brianza Plastics S.p.A.</t>
  </si>
  <si>
    <t xml:space="preserve">Review period</t>
  </si>
  <si>
    <t xml:space="preserve">2026 Q3</t>
  </si>
  <si>
    <t xml:space="preserve">Date</t>
  </si>
  <si>
    <t xml:space="preserve">Start time</t>
  </si>
  <si>
    <t xml:space="preserve">Location or link</t>
  </si>
  <si>
    <t xml:space="preserve">Teams</t>
  </si>
  <si>
    <t xml:space="preserve">Our attendees</t>
  </si>
  <si>
    <t xml:space="preserve">Category manager, Supplier quality engineer, Operations lead</t>
  </si>
  <si>
    <t xml:space="preserve">Supplier attendees</t>
  </si>
  <si>
    <t xml:space="preserve">Key account manager, Quality manager, Plant manager</t>
  </si>
  <si>
    <t xml:space="preserve">Item</t>
  </si>
  <si>
    <t xml:space="preserve">Topic</t>
  </si>
  <si>
    <t xml:space="preserve">Lead</t>
  </si>
  <si>
    <t xml:space="preserve">Minutes</t>
  </si>
  <si>
    <t xml:space="preserve">Starts at</t>
  </si>
  <si>
    <t xml:space="preserve">Outcome wanted</t>
  </si>
  <si>
    <t xml:space="preserve">Welcome, objectives, actions from last review</t>
  </si>
  <si>
    <t xml:space="preserve">Category manager</t>
  </si>
  <si>
    <t xml:space="preserve">Confirm what was closed and what is late</t>
  </si>
  <si>
    <t xml:space="preserve">Performance scorecard</t>
  </si>
  <si>
    <t xml:space="preserve">Shared view of results and root causes</t>
  </si>
  <si>
    <t xml:space="preserve">Quality: complaints, corrective actions, audits</t>
  </si>
  <si>
    <t xml:space="preserve">Supplier quality engineer</t>
  </si>
  <si>
    <t xml:space="preserve">Agree containment and closure dates</t>
  </si>
  <si>
    <t xml:space="preserve">Supplier update: capacity, risks, changes, roadmap</t>
  </si>
  <si>
    <t xml:space="preserve">Early warning on risks and changes</t>
  </si>
  <si>
    <t xml:space="preserve">Commercial: pricing, savings, invoices, contract</t>
  </si>
  <si>
    <t xml:space="preserve">Agree open commercial points</t>
  </si>
  <si>
    <t xml:space="preserve">ESG and compliance: data, certificates, actions</t>
  </si>
  <si>
    <t xml:space="preserve">Confirm data and open ESG actions</t>
  </si>
  <si>
    <t xml:space="preserve">Improvement and innovation ideas</t>
  </si>
  <si>
    <t xml:space="preserve">Both</t>
  </si>
  <si>
    <t xml:space="preserve">One or two joint initiatives</t>
  </si>
  <si>
    <t xml:space="preserve">Actions, owners, dates and next review</t>
  </si>
  <si>
    <t xml:space="preserve">Signed-off action list</t>
  </si>
  <si>
    <t xml:space="preserve">Total minutes and end time</t>
  </si>
  <si>
    <t xml:space="preserve">Enter values in the yellow cells. Tolerance in B3 sets the Amber band.</t>
  </si>
  <si>
    <t xml:space="preserve">Amber tolerance</t>
  </si>
  <si>
    <t xml:space="preserve">KPI</t>
  </si>
  <si>
    <t xml:space="preserve">Unit</t>
  </si>
  <si>
    <t xml:space="preserve">Better when</t>
  </si>
  <si>
    <t xml:space="preserve">Target</t>
  </si>
  <si>
    <t xml:space="preserve">Previous quarter</t>
  </si>
  <si>
    <t xml:space="preserve">This quarter</t>
  </si>
  <si>
    <t xml:space="preserve">Change</t>
  </si>
  <si>
    <t xml:space="preserve">Trend</t>
  </si>
  <si>
    <t xml:space="preserve">RAG</t>
  </si>
  <si>
    <t xml:space="preserve">Comment</t>
  </si>
  <si>
    <t xml:space="preserve">On-time in-full delivery</t>
  </si>
  <si>
    <t xml:space="preserve">%</t>
  </si>
  <si>
    <t xml:space="preserve">Higher</t>
  </si>
  <si>
    <t xml:space="preserve">Defect rate</t>
  </si>
  <si>
    <t xml:space="preserve">ppm</t>
  </si>
  <si>
    <t xml:space="preserve">Lower</t>
  </si>
  <si>
    <t xml:space="preserve">Complaints</t>
  </si>
  <si>
    <t xml:space="preserve">count</t>
  </si>
  <si>
    <t xml:space="preserve">Corrective actions closed on time</t>
  </si>
  <si>
    <t xml:space="preserve">Invoice accuracy</t>
  </si>
  <si>
    <t xml:space="preserve">Stakeholder satisfaction</t>
  </si>
  <si>
    <t xml:space="preserve">1 to 5</t>
  </si>
  <si>
    <t xml:space="preserve">Savings delivered against plan</t>
  </si>
  <si>
    <t xml:space="preserve">Summary</t>
  </si>
  <si>
    <t xml:space="preserve">Green</t>
  </si>
  <si>
    <t xml:space="preserve">Amber</t>
  </si>
  <si>
    <t xml:space="preserve">Red</t>
  </si>
  <si>
    <t xml:space="preserve">Action log</t>
  </si>
  <si>
    <t xml:space="preserve">Carry open actions forward to the next review. Grey columns are calculated.</t>
  </si>
  <si>
    <t xml:space="preserve">No.</t>
  </si>
  <si>
    <t xml:space="preserve">Action</t>
  </si>
  <si>
    <t xml:space="preserve">Owner</t>
  </si>
  <si>
    <t xml:space="preserve">Side</t>
  </si>
  <si>
    <t xml:space="preserve">Raised</t>
  </si>
  <si>
    <t xml:space="preserve">Due</t>
  </si>
  <si>
    <t xml:space="preserve">Status</t>
  </si>
  <si>
    <t xml:space="preserve">Closed on</t>
  </si>
  <si>
    <t xml:space="preserve">Days late</t>
  </si>
  <si>
    <t xml:space="preserve">Validate cooling time change on tool SH-200 and update control plan</t>
  </si>
  <si>
    <t xml:space="preserve">Luca Bianchi</t>
  </si>
  <si>
    <t xml:space="preserve">Done</t>
  </si>
  <si>
    <t xml:space="preserve">Decisions and improvement plan</t>
  </si>
  <si>
    <t xml:space="preserve">Record what was agreed, so the next review starts from facts.</t>
  </si>
  <si>
    <t xml:space="preserve">Decision or initiative</t>
  </si>
  <si>
    <t xml:space="preserve">Expected benefit</t>
  </si>
  <si>
    <t xml:space="preserve">Target date</t>
  </si>
  <si>
    <t xml:space="preserve">Joint value engineering on SH-200 housing wall thickness</t>
  </si>
  <si>
    <t xml:space="preserve">Material saving of about 4% per unit if validated</t>
  </si>
  <si>
    <t xml:space="preserve">Category manager and supplier engineering</t>
  </si>
  <si>
    <t xml:space="preserve">Agreed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</si>
</sst>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"/>
    <numFmt numFmtId="166" formatCode="hh:mm"/>
    <numFmt numFmtId="167" formatCode="0%"/>
    <numFmt numFmtId="168" formatCode="0.0%"/>
    <numFmt numFmtId="169" formatCode="0.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0B0D"/>
      <name val="Arial"/>
      <family val="0"/>
      <charset val="1"/>
    </font>
    <font>
      <sz val="10"/>
      <color rgb="FF5B6472"/>
      <name val="Arial"/>
      <family val="0"/>
      <charset val="1"/>
    </font>
    <font>
      <b val="true"/>
      <sz val="10"/>
      <color rgb="FF0A0B0D"/>
      <name val="Arial"/>
      <family val="0"/>
      <charset val="1"/>
    </font>
    <font>
      <sz val="10"/>
      <color rgb="FF0A0B0D"/>
      <name val="Arial"/>
      <family val="0"/>
      <charset val="1"/>
    </font>
    <font>
      <b val="true"/>
      <sz val="11"/>
      <color rgb="FF066AFA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i val="true"/>
      <sz val="10"/>
      <name val="Arial"/>
      <family val="0"/>
      <charset val="1"/>
    </font>
    <font>
      <u val="single"/>
      <sz val="10"/>
      <color rgb="FF066AF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66AF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4B8"/>
        <bgColor rgb="FFFEF0C7"/>
      </patternFill>
    </fill>
    <fill>
      <patternFill patternType="solid">
        <fgColor rgb="FFEEF5FF"/>
        <bgColor rgb="FFF2F4F7"/>
      </patternFill>
    </fill>
    <fill>
      <patternFill patternType="solid">
        <fgColor rgb="FF066AFA"/>
        <bgColor rgb="FF3366FF"/>
      </patternFill>
    </fill>
    <fill>
      <patternFill patternType="solid">
        <fgColor rgb="FFF2F4F7"/>
        <bgColor rgb="FFEEF5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E3F2E8"/>
        </patternFill>
      </fill>
    </dxf>
    <dxf>
      <fill>
        <patternFill>
          <bgColor rgb="FFFEF0C7"/>
        </patternFill>
      </fill>
    </dxf>
    <dxf>
      <fill>
        <patternFill>
          <bgColor rgb="FFFDE2E1"/>
        </patternFill>
      </fill>
    </dxf>
    <dxf>
      <font>
        <name val="Arial"/>
        <charset val="1"/>
        <family val="0"/>
        <b val="1"/>
        <color rgb="FFB42318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B8"/>
      <rgbColor rgb="FFE3F2E8"/>
      <rgbColor rgb="FF660066"/>
      <rgbColor rgb="FFFF8080"/>
      <rgbColor rgb="FF066AFA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5FF"/>
      <rgbColor rgb="FFF2F4F7"/>
      <rgbColor rgb="FFFEF0C7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5B6472"/>
      <rgbColor rgb="FF969696"/>
      <rgbColor rgb="FF003366"/>
      <rgbColor rgb="FF339966"/>
      <rgbColor rgb="FF0A0B0D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evaluationshub.co/?utm_source=evaluationshub.com&amp;utm_medium=template-xlsx&amp;utm_campaign=supplier-qbr-business-review-pack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5</v>
      </c>
    </row>
    <row r="7" customFormat="false" ht="15" hidden="false" customHeight="false" outlineLevel="0" collapsed="false">
      <c r="A7" s="5" t="s">
        <v>6</v>
      </c>
    </row>
    <row r="8" customFormat="false" ht="15" hidden="false" customHeight="false" outlineLevel="0" collapsed="false">
      <c r="A8" s="3" t="s">
        <v>7</v>
      </c>
      <c r="B8" s="4" t="s">
        <v>8</v>
      </c>
    </row>
    <row r="9" customFormat="false" ht="15" hidden="false" customHeight="false" outlineLevel="0" collapsed="false">
      <c r="A9" s="3" t="s">
        <v>9</v>
      </c>
      <c r="B9" s="4" t="s">
        <v>10</v>
      </c>
    </row>
    <row r="10" customFormat="false" ht="15" hidden="false" customHeight="false" outlineLevel="0" collapsed="false">
      <c r="A10" s="3" t="s">
        <v>11</v>
      </c>
      <c r="B10" s="4" t="s">
        <v>12</v>
      </c>
    </row>
    <row r="11" customFormat="false" ht="15" hidden="false" customHeight="false" outlineLevel="0" collapsed="false">
      <c r="A11" s="3" t="s">
        <v>13</v>
      </c>
      <c r="B11" s="4" t="s">
        <v>14</v>
      </c>
    </row>
    <row r="13" customFormat="false" ht="15" hidden="false" customHeight="false" outlineLevel="0" collapsed="false">
      <c r="A13" s="5" t="s">
        <v>15</v>
      </c>
    </row>
    <row r="14" customFormat="false" ht="15" hidden="false" customHeight="false" outlineLevel="0" collapsed="false">
      <c r="A14" s="6" t="s">
        <v>16</v>
      </c>
      <c r="B14" s="7" t="s">
        <v>17</v>
      </c>
    </row>
    <row r="15" customFormat="false" ht="15" hidden="false" customHeight="false" outlineLevel="0" collapsed="false">
      <c r="A15" s="8" t="s">
        <v>18</v>
      </c>
      <c r="B15" s="7" t="s">
        <v>19</v>
      </c>
    </row>
    <row r="16" customFormat="false" ht="15" hidden="false" customHeight="false" outlineLevel="0" collapsed="false">
      <c r="A16" s="9" t="s">
        <v>20</v>
      </c>
      <c r="B16" s="7" t="s">
        <v>21</v>
      </c>
    </row>
    <row r="18" customFormat="false" ht="23.85" hidden="false" customHeight="false" outlineLevel="0" collapsed="false">
      <c r="A18" s="3" t="s">
        <v>22</v>
      </c>
      <c r="B18" s="4" t="s">
        <v>23</v>
      </c>
    </row>
    <row r="20" customFormat="false" ht="15" hidden="false" customHeight="false" outlineLevel="0" collapsed="false">
      <c r="A20" s="5" t="s">
        <v>24</v>
      </c>
    </row>
    <row r="21" customFormat="false" ht="12.65" hidden="false" customHeight="false" outlineLevel="0" collapsed="false">
      <c r="B21" s="10" t="s">
        <v>25</v>
      </c>
    </row>
    <row r="22" customFormat="false" ht="23.85" hidden="false" customHeight="false" outlineLevel="0" collapsed="false">
      <c r="A22" s="3" t="s">
        <v>26</v>
      </c>
      <c r="B22" s="4" t="s">
        <v>27</v>
      </c>
    </row>
  </sheetData>
  <hyperlinks>
    <hyperlink ref="B21" r:id="rId1" location="/signup" display="Open this template in a free sandbox: https://evaluationshub.co/?utm_source=evaluationshub.com&amp;utm_medium=template-xlsx&amp;utm_campaign=supplier-qbr-business-review-pack#/signu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48"/>
    <col collapsed="false" customWidth="true" hidden="false" outlineLevel="0" max="3" min="3" style="0" width="26"/>
    <col collapsed="false" customWidth="true" hidden="false" outlineLevel="0" max="4" min="4" style="0" width="10"/>
    <col collapsed="false" customWidth="true" hidden="false" outlineLevel="0" max="5" min="5" style="0" width="11"/>
    <col collapsed="false" customWidth="true" hidden="false" outlineLevel="0" max="6" min="6" style="0" width="40"/>
  </cols>
  <sheetData>
    <row r="1" customFormat="false" ht="19.7" hidden="false" customHeight="false" outlineLevel="0" collapsed="false">
      <c r="A1" s="1" t="s">
        <v>28</v>
      </c>
    </row>
    <row r="2" customFormat="false" ht="15" hidden="false" customHeight="false" outlineLevel="0" collapsed="false">
      <c r="A2" s="2" t="s">
        <v>29</v>
      </c>
    </row>
    <row r="3" customFormat="false" ht="15" hidden="false" customHeight="false" outlineLevel="0" collapsed="false">
      <c r="A3" s="11" t="s">
        <v>30</v>
      </c>
      <c r="B3" s="12" t="s">
        <v>31</v>
      </c>
    </row>
    <row r="4" customFormat="false" ht="15" hidden="false" customHeight="false" outlineLevel="0" collapsed="false">
      <c r="A4" s="11" t="s">
        <v>32</v>
      </c>
      <c r="B4" s="12" t="s">
        <v>33</v>
      </c>
    </row>
    <row r="5" customFormat="false" ht="15" hidden="false" customHeight="false" outlineLevel="0" collapsed="false">
      <c r="A5" s="11" t="s">
        <v>34</v>
      </c>
      <c r="B5" s="13" t="n">
        <v>46317</v>
      </c>
    </row>
    <row r="6" customFormat="false" ht="15" hidden="false" customHeight="false" outlineLevel="0" collapsed="false">
      <c r="A6" s="11" t="s">
        <v>35</v>
      </c>
      <c r="B6" s="14" t="n">
        <v>0.416666666666667</v>
      </c>
    </row>
    <row r="7" customFormat="false" ht="15" hidden="false" customHeight="false" outlineLevel="0" collapsed="false">
      <c r="A7" s="11" t="s">
        <v>36</v>
      </c>
      <c r="B7" s="12" t="s">
        <v>37</v>
      </c>
    </row>
    <row r="8" customFormat="false" ht="23.85" hidden="false" customHeight="false" outlineLevel="0" collapsed="false">
      <c r="A8" s="11" t="s">
        <v>38</v>
      </c>
      <c r="B8" s="12" t="s">
        <v>39</v>
      </c>
    </row>
    <row r="9" customFormat="false" ht="15" hidden="false" customHeight="false" outlineLevel="0" collapsed="false">
      <c r="A9" s="11" t="s">
        <v>40</v>
      </c>
      <c r="B9" s="12" t="s">
        <v>41</v>
      </c>
    </row>
    <row r="11" customFormat="false" ht="15" hidden="false" customHeight="false" outlineLevel="0" collapsed="false">
      <c r="A11" s="15" t="s">
        <v>42</v>
      </c>
      <c r="B11" s="15" t="s">
        <v>43</v>
      </c>
      <c r="C11" s="15" t="s">
        <v>44</v>
      </c>
      <c r="D11" s="15" t="s">
        <v>45</v>
      </c>
      <c r="E11" s="15" t="s">
        <v>46</v>
      </c>
      <c r="F11" s="15" t="s">
        <v>47</v>
      </c>
    </row>
    <row r="12" customFormat="false" ht="15" hidden="false" customHeight="false" outlineLevel="0" collapsed="false">
      <c r="A12" s="8" t="n">
        <v>1</v>
      </c>
      <c r="B12" s="8" t="s">
        <v>48</v>
      </c>
      <c r="C12" s="6" t="s">
        <v>49</v>
      </c>
      <c r="D12" s="6" t="n">
        <v>10</v>
      </c>
      <c r="E12" s="16" t="n">
        <f aca="false">$B$6</f>
        <v>0.416666666666667</v>
      </c>
      <c r="F12" s="6" t="s">
        <v>50</v>
      </c>
    </row>
    <row r="13" customFormat="false" ht="15" hidden="false" customHeight="false" outlineLevel="0" collapsed="false">
      <c r="A13" s="8" t="n">
        <v>2</v>
      </c>
      <c r="B13" s="8" t="s">
        <v>51</v>
      </c>
      <c r="C13" s="6" t="s">
        <v>49</v>
      </c>
      <c r="D13" s="6" t="n">
        <v>20</v>
      </c>
      <c r="E13" s="16" t="n">
        <f aca="false">E12+D12/1440</f>
        <v>0.423611111111111</v>
      </c>
      <c r="F13" s="6" t="s">
        <v>52</v>
      </c>
    </row>
    <row r="14" customFormat="false" ht="15" hidden="false" customHeight="false" outlineLevel="0" collapsed="false">
      <c r="A14" s="8" t="n">
        <v>3</v>
      </c>
      <c r="B14" s="8" t="s">
        <v>53</v>
      </c>
      <c r="C14" s="6" t="s">
        <v>54</v>
      </c>
      <c r="D14" s="6" t="n">
        <v>15</v>
      </c>
      <c r="E14" s="16" t="n">
        <f aca="false">E13+D13/1440</f>
        <v>0.4375</v>
      </c>
      <c r="F14" s="6" t="s">
        <v>55</v>
      </c>
    </row>
    <row r="15" customFormat="false" ht="15" hidden="false" customHeight="false" outlineLevel="0" collapsed="false">
      <c r="A15" s="8" t="n">
        <v>4</v>
      </c>
      <c r="B15" s="8" t="s">
        <v>56</v>
      </c>
      <c r="C15" s="6" t="s">
        <v>30</v>
      </c>
      <c r="D15" s="6" t="n">
        <v>15</v>
      </c>
      <c r="E15" s="16" t="n">
        <f aca="false">E14+D14/1440</f>
        <v>0.447916666666667</v>
      </c>
      <c r="F15" s="6" t="s">
        <v>57</v>
      </c>
    </row>
    <row r="16" customFormat="false" ht="15" hidden="false" customHeight="false" outlineLevel="0" collapsed="false">
      <c r="A16" s="8" t="n">
        <v>5</v>
      </c>
      <c r="B16" s="8" t="s">
        <v>58</v>
      </c>
      <c r="C16" s="6" t="s">
        <v>49</v>
      </c>
      <c r="D16" s="6" t="n">
        <v>10</v>
      </c>
      <c r="E16" s="16" t="n">
        <f aca="false">E15+D15/1440</f>
        <v>0.458333333333333</v>
      </c>
      <c r="F16" s="6" t="s">
        <v>59</v>
      </c>
    </row>
    <row r="17" customFormat="false" ht="15" hidden="false" customHeight="false" outlineLevel="0" collapsed="false">
      <c r="A17" s="8" t="n">
        <v>6</v>
      </c>
      <c r="B17" s="8" t="s">
        <v>60</v>
      </c>
      <c r="C17" s="6" t="s">
        <v>49</v>
      </c>
      <c r="D17" s="6" t="n">
        <v>10</v>
      </c>
      <c r="E17" s="16" t="n">
        <f aca="false">E16+D16/1440</f>
        <v>0.465277777777778</v>
      </c>
      <c r="F17" s="6" t="s">
        <v>61</v>
      </c>
    </row>
    <row r="18" customFormat="false" ht="15" hidden="false" customHeight="false" outlineLevel="0" collapsed="false">
      <c r="A18" s="8" t="n">
        <v>7</v>
      </c>
      <c r="B18" s="8" t="s">
        <v>62</v>
      </c>
      <c r="C18" s="6" t="s">
        <v>63</v>
      </c>
      <c r="D18" s="6" t="n">
        <v>10</v>
      </c>
      <c r="E18" s="16" t="n">
        <f aca="false">E17+D17/1440</f>
        <v>0.472222222222222</v>
      </c>
      <c r="F18" s="6" t="s">
        <v>64</v>
      </c>
    </row>
    <row r="19" customFormat="false" ht="15" hidden="false" customHeight="false" outlineLevel="0" collapsed="false">
      <c r="A19" s="8" t="n">
        <v>8</v>
      </c>
      <c r="B19" s="8" t="s">
        <v>65</v>
      </c>
      <c r="C19" s="6" t="s">
        <v>49</v>
      </c>
      <c r="D19" s="6" t="n">
        <v>10</v>
      </c>
      <c r="E19" s="16" t="n">
        <f aca="false">E18+D18/1440</f>
        <v>0.479166666666667</v>
      </c>
      <c r="F19" s="6" t="s">
        <v>66</v>
      </c>
    </row>
    <row r="20" customFormat="false" ht="15" hidden="false" customHeight="false" outlineLevel="0" collapsed="false">
      <c r="B20" s="11" t="s">
        <v>67</v>
      </c>
      <c r="D20" s="11" t="n">
        <f aca="false">SUM(D12:D19)</f>
        <v>100</v>
      </c>
      <c r="E20" s="17" t="n">
        <f aca="false">E19+D19/1440</f>
        <v>0.486111111111111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9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16"/>
    <col collapsed="false" customWidth="true" hidden="false" outlineLevel="0" max="6" min="6" style="0" width="13"/>
    <col collapsed="false" customWidth="true" hidden="false" outlineLevel="0" max="7" min="7" style="0" width="10"/>
    <col collapsed="false" customWidth="true" hidden="false" outlineLevel="0" max="8" min="8" style="0" width="12"/>
    <col collapsed="false" customWidth="true" hidden="false" outlineLevel="0" max="9" min="9" style="0" width="9"/>
    <col collapsed="false" customWidth="true" hidden="false" outlineLevel="0" max="10" min="10" style="0" width="36"/>
  </cols>
  <sheetData>
    <row r="1" customFormat="false" ht="19.7" hidden="false" customHeight="false" outlineLevel="0" collapsed="false">
      <c r="A1" s="1" t="s">
        <v>51</v>
      </c>
    </row>
    <row r="2" customFormat="false" ht="15" hidden="false" customHeight="false" outlineLevel="0" collapsed="false">
      <c r="A2" s="2" t="s">
        <v>68</v>
      </c>
    </row>
    <row r="3" customFormat="false" ht="15" hidden="false" customHeight="false" outlineLevel="0" collapsed="false">
      <c r="A3" s="11" t="s">
        <v>69</v>
      </c>
      <c r="B3" s="18" t="n">
        <v>0.05</v>
      </c>
    </row>
    <row r="5" customFormat="false" ht="15" hidden="false" customHeight="false" outlineLevel="0" collapsed="false">
      <c r="A5" s="15" t="s">
        <v>70</v>
      </c>
      <c r="B5" s="15" t="s">
        <v>71</v>
      </c>
      <c r="C5" s="15" t="s">
        <v>72</v>
      </c>
      <c r="D5" s="15" t="s">
        <v>73</v>
      </c>
      <c r="E5" s="15" t="s">
        <v>74</v>
      </c>
      <c r="F5" s="15" t="s">
        <v>75</v>
      </c>
      <c r="G5" s="15" t="s">
        <v>76</v>
      </c>
      <c r="H5" s="15" t="s">
        <v>77</v>
      </c>
      <c r="I5" s="15" t="s">
        <v>78</v>
      </c>
      <c r="J5" s="15" t="s">
        <v>79</v>
      </c>
    </row>
    <row r="6" customFormat="false" ht="15" hidden="false" customHeight="false" outlineLevel="0" collapsed="false">
      <c r="A6" s="11" t="s">
        <v>80</v>
      </c>
      <c r="B6" s="6" t="s">
        <v>81</v>
      </c>
      <c r="C6" s="6" t="s">
        <v>82</v>
      </c>
      <c r="D6" s="19" t="n">
        <v>0.95</v>
      </c>
      <c r="E6" s="19" t="n">
        <v>0.93</v>
      </c>
      <c r="F6" s="19" t="n">
        <v>0.96</v>
      </c>
      <c r="G6" s="20" t="n">
        <f aca="false">IF(OR(E6="",F6=""),"",F6-E6)</f>
        <v>0.0299999999999999</v>
      </c>
      <c r="H6" s="21" t="str">
        <f aca="false">IF(G6="","",IF(G6=0,"Flat",IF((G6&gt;0)=(C6="Higher"),"Improving","Worsening")))</f>
        <v>Improving</v>
      </c>
      <c r="I6" s="21" t="str">
        <f aca="false">IF(OR(D6="",F6=""),"",IF(C6="Higher",IF(F6&gt;=D6,"Green",IF(F6&gt;=D6*(1-$B$3),"Amber","Red")),IF(F6&lt;=D6,"Green",IF(F6&lt;=D6*(1+$B$3),"Amber","Red"))))</f>
        <v>Green</v>
      </c>
      <c r="J6" s="6"/>
    </row>
    <row r="7" customFormat="false" ht="15" hidden="false" customHeight="false" outlineLevel="0" collapsed="false">
      <c r="A7" s="11" t="s">
        <v>83</v>
      </c>
      <c r="B7" s="6" t="s">
        <v>84</v>
      </c>
      <c r="C7" s="6" t="s">
        <v>85</v>
      </c>
      <c r="D7" s="12" t="n">
        <v>150</v>
      </c>
      <c r="E7" s="12" t="n">
        <v>210</v>
      </c>
      <c r="F7" s="12" t="n">
        <v>180</v>
      </c>
      <c r="G7" s="22" t="n">
        <f aca="false">IF(OR(E7="",F7=""),"",F7-E7)</f>
        <v>-30</v>
      </c>
      <c r="H7" s="21" t="str">
        <f aca="false">IF(G7="","",IF(G7=0,"Flat",IF((G7&gt;0)=(C7="Higher"),"Improving","Worsening")))</f>
        <v>Improving</v>
      </c>
      <c r="I7" s="21" t="str">
        <f aca="false">IF(OR(D7="",F7=""),"",IF(C7="Higher",IF(F7&gt;=D7,"Green",IF(F7&gt;=D7*(1-$B$3),"Amber","Red")),IF(F7&lt;=D7,"Green",IF(F7&lt;=D7*(1+$B$3),"Amber","Red"))))</f>
        <v>Red</v>
      </c>
      <c r="J7" s="6"/>
    </row>
    <row r="8" customFormat="false" ht="15" hidden="false" customHeight="false" outlineLevel="0" collapsed="false">
      <c r="A8" s="11" t="s">
        <v>86</v>
      </c>
      <c r="B8" s="6" t="s">
        <v>87</v>
      </c>
      <c r="C8" s="6" t="s">
        <v>85</v>
      </c>
      <c r="D8" s="12" t="n">
        <v>1</v>
      </c>
      <c r="E8" s="12" t="n">
        <v>3</v>
      </c>
      <c r="F8" s="12" t="n">
        <v>2</v>
      </c>
      <c r="G8" s="22" t="n">
        <f aca="false">IF(OR(E8="",F8=""),"",F8-E8)</f>
        <v>-1</v>
      </c>
      <c r="H8" s="21" t="str">
        <f aca="false">IF(G8="","",IF(G8=0,"Flat",IF((G8&gt;0)=(C8="Higher"),"Improving","Worsening")))</f>
        <v>Improving</v>
      </c>
      <c r="I8" s="21" t="str">
        <f aca="false">IF(OR(D8="",F8=""),"",IF(C8="Higher",IF(F8&gt;=D8,"Green",IF(F8&gt;=D8*(1-$B$3),"Amber","Red")),IF(F8&lt;=D8,"Green",IF(F8&lt;=D8*(1+$B$3),"Amber","Red"))))</f>
        <v>Red</v>
      </c>
      <c r="J8" s="6"/>
    </row>
    <row r="9" customFormat="false" ht="15" hidden="false" customHeight="false" outlineLevel="0" collapsed="false">
      <c r="A9" s="11" t="s">
        <v>88</v>
      </c>
      <c r="B9" s="6" t="s">
        <v>81</v>
      </c>
      <c r="C9" s="6" t="s">
        <v>82</v>
      </c>
      <c r="D9" s="19" t="n">
        <v>0.9</v>
      </c>
      <c r="E9" s="19" t="n">
        <v>0.75</v>
      </c>
      <c r="F9" s="19" t="n">
        <v>0.85</v>
      </c>
      <c r="G9" s="20" t="n">
        <f aca="false">IF(OR(E9="",F9=""),"",F9-E9)</f>
        <v>0.1</v>
      </c>
      <c r="H9" s="21" t="str">
        <f aca="false">IF(G9="","",IF(G9=0,"Flat",IF((G9&gt;0)=(C9="Higher"),"Improving","Worsening")))</f>
        <v>Improving</v>
      </c>
      <c r="I9" s="21" t="str">
        <f aca="false">IF(OR(D9="",F9=""),"",IF(C9="Higher",IF(F9&gt;=D9,"Green",IF(F9&gt;=D9*(1-$B$3),"Amber","Red")),IF(F9&lt;=D9,"Green",IF(F9&lt;=D9*(1+$B$3),"Amber","Red"))))</f>
        <v>Red</v>
      </c>
      <c r="J9" s="6"/>
    </row>
    <row r="10" customFormat="false" ht="15" hidden="false" customHeight="false" outlineLevel="0" collapsed="false">
      <c r="A10" s="11" t="s">
        <v>89</v>
      </c>
      <c r="B10" s="6" t="s">
        <v>81</v>
      </c>
      <c r="C10" s="6" t="s">
        <v>82</v>
      </c>
      <c r="D10" s="19" t="n">
        <v>0.98</v>
      </c>
      <c r="E10" s="19" t="n">
        <v>0.97</v>
      </c>
      <c r="F10" s="19" t="n">
        <v>0.99</v>
      </c>
      <c r="G10" s="20" t="n">
        <f aca="false">IF(OR(E10="",F10=""),"",F10-E10)</f>
        <v>0.02</v>
      </c>
      <c r="H10" s="21" t="str">
        <f aca="false">IF(G10="","",IF(G10=0,"Flat",IF((G10&gt;0)=(C10="Higher"),"Improving","Worsening")))</f>
        <v>Improving</v>
      </c>
      <c r="I10" s="21" t="str">
        <f aca="false">IF(OR(D10="",F10=""),"",IF(C10="Higher",IF(F10&gt;=D10,"Green",IF(F10&gt;=D10*(1-$B$3),"Amber","Red")),IF(F10&lt;=D10,"Green",IF(F10&lt;=D10*(1+$B$3),"Amber","Red"))))</f>
        <v>Green</v>
      </c>
      <c r="J10" s="6"/>
    </row>
    <row r="11" customFormat="false" ht="15" hidden="false" customHeight="false" outlineLevel="0" collapsed="false">
      <c r="A11" s="11" t="s">
        <v>90</v>
      </c>
      <c r="B11" s="6" t="s">
        <v>91</v>
      </c>
      <c r="C11" s="6" t="s">
        <v>82</v>
      </c>
      <c r="D11" s="12" t="n">
        <v>4</v>
      </c>
      <c r="E11" s="12" t="n">
        <v>3.6</v>
      </c>
      <c r="F11" s="12" t="n">
        <v>3.9</v>
      </c>
      <c r="G11" s="22" t="n">
        <f aca="false">IF(OR(E11="",F11=""),"",F11-E11)</f>
        <v>0.3</v>
      </c>
      <c r="H11" s="21" t="str">
        <f aca="false">IF(G11="","",IF(G11=0,"Flat",IF((G11&gt;0)=(C11="Higher"),"Improving","Worsening")))</f>
        <v>Improving</v>
      </c>
      <c r="I11" s="21" t="str">
        <f aca="false">IF(OR(D11="",F11=""),"",IF(C11="Higher",IF(F11&gt;=D11,"Green",IF(F11&gt;=D11*(1-$B$3),"Amber","Red")),IF(F11&lt;=D11,"Green",IF(F11&lt;=D11*(1+$B$3),"Amber","Red"))))</f>
        <v>Amber</v>
      </c>
      <c r="J11" s="6"/>
    </row>
    <row r="12" customFormat="false" ht="15" hidden="false" customHeight="false" outlineLevel="0" collapsed="false">
      <c r="A12" s="11" t="s">
        <v>92</v>
      </c>
      <c r="B12" s="6" t="s">
        <v>81</v>
      </c>
      <c r="C12" s="6" t="s">
        <v>82</v>
      </c>
      <c r="D12" s="19" t="n">
        <v>1</v>
      </c>
      <c r="E12" s="19" t="n">
        <v>0.6</v>
      </c>
      <c r="F12" s="19" t="n">
        <v>0.8</v>
      </c>
      <c r="G12" s="20" t="n">
        <f aca="false">IF(OR(E12="",F12=""),"",F12-E12)</f>
        <v>0.2</v>
      </c>
      <c r="H12" s="21" t="str">
        <f aca="false">IF(G12="","",IF(G12=0,"Flat",IF((G12&gt;0)=(C12="Higher"),"Improving","Worsening")))</f>
        <v>Improving</v>
      </c>
      <c r="I12" s="21" t="str">
        <f aca="false">IF(OR(D12="",F12=""),"",IF(C12="Higher",IF(F12&gt;=D12,"Green",IF(F12&gt;=D12*(1-$B$3),"Amber","Red")),IF(F12&lt;=D12,"Green",IF(F12&lt;=D12*(1+$B$3),"Amber","Red"))))</f>
        <v>Red</v>
      </c>
      <c r="J12" s="6"/>
    </row>
    <row r="13" customFormat="false" ht="15" hidden="false" customHeight="false" outlineLevel="0" collapsed="false">
      <c r="A13" s="6"/>
      <c r="B13" s="6"/>
      <c r="C13" s="6"/>
      <c r="D13" s="6"/>
      <c r="E13" s="6"/>
      <c r="F13" s="6"/>
      <c r="G13" s="21" t="str">
        <f aca="false">IF(OR(E13="",F13=""),"",F13-E13)</f>
        <v/>
      </c>
      <c r="H13" s="21" t="str">
        <f aca="false">IF(G13="","",IF(G13=0,"Flat",IF((G13&gt;0)=(C13="Higher"),"Improving","Worsening")))</f>
        <v/>
      </c>
      <c r="I13" s="21" t="str">
        <f aca="false">IF(OR(D13="",F13=""),"",IF(C13="Higher",IF(F13&gt;=D13,"Green",IF(F13&gt;=D13*(1-$B$3),"Amber","Red")),IF(F13&lt;=D13,"Green",IF(F13&lt;=D13*(1+$B$3),"Amber","Red"))))</f>
        <v/>
      </c>
      <c r="J13" s="6"/>
    </row>
    <row r="14" customFormat="false" ht="15" hidden="false" customHeight="false" outlineLevel="0" collapsed="false">
      <c r="A14" s="6"/>
      <c r="B14" s="6"/>
      <c r="C14" s="6"/>
      <c r="D14" s="6"/>
      <c r="E14" s="6"/>
      <c r="F14" s="6"/>
      <c r="G14" s="21" t="str">
        <f aca="false">IF(OR(E14="",F14=""),"",F14-E14)</f>
        <v/>
      </c>
      <c r="H14" s="21" t="str">
        <f aca="false">IF(G14="","",IF(G14=0,"Flat",IF((G14&gt;0)=(C14="Higher"),"Improving","Worsening")))</f>
        <v/>
      </c>
      <c r="I14" s="21" t="str">
        <f aca="false">IF(OR(D14="",F14=""),"",IF(C14="Higher",IF(F14&gt;=D14,"Green",IF(F14&gt;=D14*(1-$B$3),"Amber","Red")),IF(F14&lt;=D14,"Green",IF(F14&lt;=D14*(1+$B$3),"Amber","Red"))))</f>
        <v/>
      </c>
      <c r="J14" s="6"/>
    </row>
    <row r="15" customFormat="false" ht="15" hidden="false" customHeight="false" outlineLevel="0" collapsed="false">
      <c r="A15" s="6"/>
      <c r="B15" s="6"/>
      <c r="C15" s="6"/>
      <c r="D15" s="6"/>
      <c r="E15" s="6"/>
      <c r="F15" s="6"/>
      <c r="G15" s="21" t="str">
        <f aca="false">IF(OR(E15="",F15=""),"",F15-E15)</f>
        <v/>
      </c>
      <c r="H15" s="21" t="str">
        <f aca="false">IF(G15="","",IF(G15=0,"Flat",IF((G15&gt;0)=(C15="Higher"),"Improving","Worsening")))</f>
        <v/>
      </c>
      <c r="I15" s="21" t="str">
        <f aca="false">IF(OR(D15="",F15=""),"",IF(C15="Higher",IF(F15&gt;=D15,"Green",IF(F15&gt;=D15*(1-$B$3),"Amber","Red")),IF(F15&lt;=D15,"Green",IF(F15&lt;=D15*(1+$B$3),"Amber","Red"))))</f>
        <v/>
      </c>
      <c r="J15" s="6"/>
    </row>
    <row r="16" customFormat="false" ht="15" hidden="false" customHeight="false" outlineLevel="0" collapsed="false">
      <c r="A16" s="6"/>
      <c r="B16" s="6"/>
      <c r="C16" s="6"/>
      <c r="D16" s="6"/>
      <c r="E16" s="6"/>
      <c r="F16" s="6"/>
      <c r="G16" s="21" t="str">
        <f aca="false">IF(OR(E16="",F16=""),"",F16-E16)</f>
        <v/>
      </c>
      <c r="H16" s="21" t="str">
        <f aca="false">IF(G16="","",IF(G16=0,"Flat",IF((G16&gt;0)=(C16="Higher"),"Improving","Worsening")))</f>
        <v/>
      </c>
      <c r="I16" s="21" t="str">
        <f aca="false">IF(OR(D16="",F16=""),"",IF(C16="Higher",IF(F16&gt;=D16,"Green",IF(F16&gt;=D16*(1-$B$3),"Amber","Red")),IF(F16&lt;=D16,"Green",IF(F16&lt;=D16*(1+$B$3),"Amber","Red"))))</f>
        <v/>
      </c>
      <c r="J16" s="6"/>
    </row>
    <row r="17" customFormat="false" ht="15" hidden="false" customHeight="false" outlineLevel="0" collapsed="false">
      <c r="A17" s="6"/>
      <c r="B17" s="6"/>
      <c r="C17" s="6"/>
      <c r="D17" s="6"/>
      <c r="E17" s="6"/>
      <c r="F17" s="6"/>
      <c r="G17" s="21" t="str">
        <f aca="false">IF(OR(E17="",F17=""),"",F17-E17)</f>
        <v/>
      </c>
      <c r="H17" s="21" t="str">
        <f aca="false">IF(G17="","",IF(G17=0,"Flat",IF((G17&gt;0)=(C17="Higher"),"Improving","Worsening")))</f>
        <v/>
      </c>
      <c r="I17" s="21" t="str">
        <f aca="false">IF(OR(D17="",F17=""),"",IF(C17="Higher",IF(F17&gt;=D17,"Green",IF(F17&gt;=D17*(1-$B$3),"Amber","Red")),IF(F17&lt;=D17,"Green",IF(F17&lt;=D17*(1+$B$3),"Amber","Red"))))</f>
        <v/>
      </c>
      <c r="J17" s="6"/>
    </row>
    <row r="19" customFormat="false" ht="15" hidden="false" customHeight="false" outlineLevel="0" collapsed="false">
      <c r="A19" s="23" t="s">
        <v>93</v>
      </c>
    </row>
    <row r="20" customFormat="false" ht="15" hidden="false" customHeight="false" outlineLevel="0" collapsed="false">
      <c r="A20" s="8" t="s">
        <v>94</v>
      </c>
      <c r="B20" s="8" t="n">
        <f aca="false">COUNTIF(I6:I17,"Green")</f>
        <v>2</v>
      </c>
    </row>
    <row r="21" customFormat="false" ht="15" hidden="false" customHeight="false" outlineLevel="0" collapsed="false">
      <c r="A21" s="8" t="s">
        <v>95</v>
      </c>
      <c r="B21" s="8" t="n">
        <f aca="false">COUNTIF(I6:I17,"Amber")</f>
        <v>1</v>
      </c>
    </row>
    <row r="22" customFormat="false" ht="15" hidden="false" customHeight="false" outlineLevel="0" collapsed="false">
      <c r="A22" s="8" t="s">
        <v>96</v>
      </c>
      <c r="B22" s="8" t="n">
        <f aca="false">COUNTIF(I6:I17,"Red")</f>
        <v>4</v>
      </c>
    </row>
  </sheetData>
  <conditionalFormatting sqref="I6:I17">
    <cfRule type="cellIs" priority="2" operator="equal" aboveAverage="0" equalAverage="0" bottom="0" percent="0" rank="0" text="" dxfId="0">
      <formula>"Green"</formula>
    </cfRule>
    <cfRule type="cellIs" priority="3" operator="equal" aboveAverage="0" equalAverage="0" bottom="0" percent="0" rank="0" text="" dxfId="1">
      <formula>"Amber"</formula>
    </cfRule>
    <cfRule type="cellIs" priority="4" operator="equal" aboveAverage="0" equalAverage="0" bottom="0" percent="0" rank="0" text="" dxfId="2">
      <formula>"Red"</formula>
    </cfRule>
  </conditionalFormatting>
  <dataValidations count="1">
    <dataValidation allowBlank="true" errorStyle="stop" operator="between" showDropDown="false" showErrorMessage="false" showInputMessage="false" sqref="C6:C17" type="list">
      <formula1>"Higher,Lower"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2"/>
    <col collapsed="false" customWidth="true" hidden="false" outlineLevel="0" max="3" min="3" style="0" width="18"/>
    <col collapsed="false" customWidth="true" hidden="false" outlineLevel="0" max="4" min="4" style="0" width="10"/>
    <col collapsed="false" customWidth="true" hidden="false" outlineLevel="0" max="8" min="5" style="0" width="12"/>
    <col collapsed="false" customWidth="true" hidden="false" outlineLevel="0" max="9" min="9" style="0" width="10"/>
  </cols>
  <sheetData>
    <row r="1" customFormat="false" ht="19.7" hidden="false" customHeight="false" outlineLevel="0" collapsed="false">
      <c r="A1" s="1" t="s">
        <v>97</v>
      </c>
    </row>
    <row r="2" customFormat="false" ht="15" hidden="false" customHeight="false" outlineLevel="0" collapsed="false">
      <c r="A2" s="2" t="s">
        <v>98</v>
      </c>
    </row>
    <row r="4" customFormat="false" ht="15" hidden="false" customHeight="false" outlineLevel="0" collapsed="false">
      <c r="A4" s="15" t="s">
        <v>99</v>
      </c>
      <c r="B4" s="15" t="s">
        <v>100</v>
      </c>
      <c r="C4" s="15" t="s">
        <v>101</v>
      </c>
      <c r="D4" s="15" t="s">
        <v>102</v>
      </c>
      <c r="E4" s="15" t="s">
        <v>103</v>
      </c>
      <c r="F4" s="15" t="s">
        <v>104</v>
      </c>
      <c r="G4" s="15" t="s">
        <v>105</v>
      </c>
      <c r="H4" s="15" t="s">
        <v>106</v>
      </c>
      <c r="I4" s="15" t="s">
        <v>107</v>
      </c>
    </row>
    <row r="5" customFormat="false" ht="23.85" hidden="false" customHeight="false" outlineLevel="0" collapsed="false">
      <c r="A5" s="24" t="n">
        <v>1</v>
      </c>
      <c r="B5" s="24" t="s">
        <v>108</v>
      </c>
      <c r="C5" s="24" t="s">
        <v>109</v>
      </c>
      <c r="D5" s="24" t="s">
        <v>30</v>
      </c>
      <c r="E5" s="25" t="n">
        <v>46218</v>
      </c>
      <c r="F5" s="25" t="n">
        <v>46249</v>
      </c>
      <c r="G5" s="24" t="s">
        <v>110</v>
      </c>
      <c r="H5" s="25" t="n">
        <v>46263</v>
      </c>
      <c r="I5" s="21" t="n">
        <f aca="true">IF(F5="","",MAX(0,IF(H5&lt;&gt;"",H5,TODAY())-F5))</f>
        <v>14</v>
      </c>
    </row>
    <row r="6" customFormat="false" ht="15" hidden="false" customHeight="false" outlineLevel="0" collapsed="false">
      <c r="A6" s="6"/>
      <c r="B6" s="6"/>
      <c r="C6" s="6"/>
      <c r="D6" s="6"/>
      <c r="E6" s="26"/>
      <c r="F6" s="26"/>
      <c r="G6" s="6"/>
      <c r="H6" s="26"/>
      <c r="I6" s="21" t="str">
        <f aca="true">IF(F6="","",MAX(0,IF(H6&lt;&gt;"",H6,TODAY())-F6))</f>
        <v/>
      </c>
    </row>
    <row r="7" customFormat="false" ht="15" hidden="false" customHeight="false" outlineLevel="0" collapsed="false">
      <c r="A7" s="6"/>
      <c r="B7" s="6"/>
      <c r="C7" s="6"/>
      <c r="D7" s="6"/>
      <c r="E7" s="26"/>
      <c r="F7" s="26"/>
      <c r="G7" s="6"/>
      <c r="H7" s="26"/>
      <c r="I7" s="21" t="str">
        <f aca="true">IF(F7="","",MAX(0,IF(H7&lt;&gt;"",H7,TODAY())-F7))</f>
        <v/>
      </c>
    </row>
    <row r="8" customFormat="false" ht="15" hidden="false" customHeight="false" outlineLevel="0" collapsed="false">
      <c r="A8" s="6"/>
      <c r="B8" s="6"/>
      <c r="C8" s="6"/>
      <c r="D8" s="6"/>
      <c r="E8" s="26"/>
      <c r="F8" s="26"/>
      <c r="G8" s="6"/>
      <c r="H8" s="26"/>
      <c r="I8" s="21" t="str">
        <f aca="true">IF(F8="","",MAX(0,IF(H8&lt;&gt;"",H8,TODAY())-F8))</f>
        <v/>
      </c>
    </row>
    <row r="9" customFormat="false" ht="15" hidden="false" customHeight="false" outlineLevel="0" collapsed="false">
      <c r="A9" s="6"/>
      <c r="B9" s="6"/>
      <c r="C9" s="6"/>
      <c r="D9" s="6"/>
      <c r="E9" s="26"/>
      <c r="F9" s="26"/>
      <c r="G9" s="6"/>
      <c r="H9" s="26"/>
      <c r="I9" s="21" t="str">
        <f aca="true">IF(F9="","",MAX(0,IF(H9&lt;&gt;"",H9,TODAY())-F9))</f>
        <v/>
      </c>
    </row>
    <row r="10" customFormat="false" ht="15" hidden="false" customHeight="false" outlineLevel="0" collapsed="false">
      <c r="A10" s="6"/>
      <c r="B10" s="6"/>
      <c r="C10" s="6"/>
      <c r="D10" s="6"/>
      <c r="E10" s="26"/>
      <c r="F10" s="26"/>
      <c r="G10" s="6"/>
      <c r="H10" s="26"/>
      <c r="I10" s="21" t="str">
        <f aca="true">IF(F10="","",MAX(0,IF(H10&lt;&gt;"",H10,TODAY())-F10))</f>
        <v/>
      </c>
    </row>
    <row r="11" customFormat="false" ht="15" hidden="false" customHeight="false" outlineLevel="0" collapsed="false">
      <c r="A11" s="6"/>
      <c r="B11" s="6"/>
      <c r="C11" s="6"/>
      <c r="D11" s="6"/>
      <c r="E11" s="26"/>
      <c r="F11" s="26"/>
      <c r="G11" s="6"/>
      <c r="H11" s="26"/>
      <c r="I11" s="21" t="str">
        <f aca="true">IF(F11="","",MAX(0,IF(H11&lt;&gt;"",H11,TODAY())-F11))</f>
        <v/>
      </c>
    </row>
    <row r="12" customFormat="false" ht="15" hidden="false" customHeight="false" outlineLevel="0" collapsed="false">
      <c r="A12" s="6"/>
      <c r="B12" s="6"/>
      <c r="C12" s="6"/>
      <c r="D12" s="6"/>
      <c r="E12" s="26"/>
      <c r="F12" s="26"/>
      <c r="G12" s="6"/>
      <c r="H12" s="26"/>
      <c r="I12" s="21" t="str">
        <f aca="true">IF(F12="","",MAX(0,IF(H12&lt;&gt;"",H12,TODAY())-F12))</f>
        <v/>
      </c>
    </row>
    <row r="13" customFormat="false" ht="15" hidden="false" customHeight="false" outlineLevel="0" collapsed="false">
      <c r="A13" s="6"/>
      <c r="B13" s="6"/>
      <c r="C13" s="6"/>
      <c r="D13" s="6"/>
      <c r="E13" s="26"/>
      <c r="F13" s="26"/>
      <c r="G13" s="6"/>
      <c r="H13" s="26"/>
      <c r="I13" s="21" t="str">
        <f aca="true">IF(F13="","",MAX(0,IF(H13&lt;&gt;"",H13,TODAY())-F13))</f>
        <v/>
      </c>
    </row>
    <row r="14" customFormat="false" ht="15" hidden="false" customHeight="false" outlineLevel="0" collapsed="false">
      <c r="A14" s="6"/>
      <c r="B14" s="6"/>
      <c r="C14" s="6"/>
      <c r="D14" s="6"/>
      <c r="E14" s="26"/>
      <c r="F14" s="26"/>
      <c r="G14" s="6"/>
      <c r="H14" s="26"/>
      <c r="I14" s="21" t="str">
        <f aca="true">IF(F14="","",MAX(0,IF(H14&lt;&gt;"",H14,TODAY())-F14))</f>
        <v/>
      </c>
    </row>
    <row r="15" customFormat="false" ht="15" hidden="false" customHeight="false" outlineLevel="0" collapsed="false">
      <c r="A15" s="6"/>
      <c r="B15" s="6"/>
      <c r="C15" s="6"/>
      <c r="D15" s="6"/>
      <c r="E15" s="26"/>
      <c r="F15" s="26"/>
      <c r="G15" s="6"/>
      <c r="H15" s="26"/>
      <c r="I15" s="21" t="str">
        <f aca="true">IF(F15="","",MAX(0,IF(H15&lt;&gt;"",H15,TODAY())-F15))</f>
        <v/>
      </c>
    </row>
    <row r="16" customFormat="false" ht="15" hidden="false" customHeight="false" outlineLevel="0" collapsed="false">
      <c r="A16" s="6"/>
      <c r="B16" s="6"/>
      <c r="C16" s="6"/>
      <c r="D16" s="6"/>
      <c r="E16" s="26"/>
      <c r="F16" s="26"/>
      <c r="G16" s="6"/>
      <c r="H16" s="26"/>
      <c r="I16" s="21" t="str">
        <f aca="true">IF(F16="","",MAX(0,IF(H16&lt;&gt;"",H16,TODAY())-F16))</f>
        <v/>
      </c>
    </row>
    <row r="17" customFormat="false" ht="15" hidden="false" customHeight="false" outlineLevel="0" collapsed="false">
      <c r="A17" s="6"/>
      <c r="B17" s="6"/>
      <c r="C17" s="6"/>
      <c r="D17" s="6"/>
      <c r="E17" s="26"/>
      <c r="F17" s="26"/>
      <c r="G17" s="6"/>
      <c r="H17" s="26"/>
      <c r="I17" s="21" t="str">
        <f aca="true">IF(F17="","",MAX(0,IF(H17&lt;&gt;"",H17,TODAY())-F17))</f>
        <v/>
      </c>
    </row>
    <row r="18" customFormat="false" ht="15" hidden="false" customHeight="false" outlineLevel="0" collapsed="false">
      <c r="A18" s="6"/>
      <c r="B18" s="6"/>
      <c r="C18" s="6"/>
      <c r="D18" s="6"/>
      <c r="E18" s="26"/>
      <c r="F18" s="26"/>
      <c r="G18" s="6"/>
      <c r="H18" s="26"/>
      <c r="I18" s="21" t="str">
        <f aca="true">IF(F18="","",MAX(0,IF(H18&lt;&gt;"",H18,TODAY())-F18))</f>
        <v/>
      </c>
    </row>
    <row r="19" customFormat="false" ht="15" hidden="false" customHeight="false" outlineLevel="0" collapsed="false">
      <c r="A19" s="6"/>
      <c r="B19" s="6"/>
      <c r="C19" s="6"/>
      <c r="D19" s="6"/>
      <c r="E19" s="26"/>
      <c r="F19" s="26"/>
      <c r="G19" s="6"/>
      <c r="H19" s="26"/>
      <c r="I19" s="21" t="str">
        <f aca="true">IF(F19="","",MAX(0,IF(H19&lt;&gt;"",H19,TODAY())-F19))</f>
        <v/>
      </c>
    </row>
    <row r="20" customFormat="false" ht="15" hidden="false" customHeight="false" outlineLevel="0" collapsed="false">
      <c r="A20" s="6"/>
      <c r="B20" s="6"/>
      <c r="C20" s="6"/>
      <c r="D20" s="6"/>
      <c r="E20" s="26"/>
      <c r="F20" s="26"/>
      <c r="G20" s="6"/>
      <c r="H20" s="26"/>
      <c r="I20" s="21" t="str">
        <f aca="true">IF(F20="","",MAX(0,IF(H20&lt;&gt;"",H20,TODAY())-F20))</f>
        <v/>
      </c>
    </row>
    <row r="21" customFormat="false" ht="15" hidden="false" customHeight="false" outlineLevel="0" collapsed="false">
      <c r="A21" s="6"/>
      <c r="B21" s="6"/>
      <c r="C21" s="6"/>
      <c r="D21" s="6"/>
      <c r="E21" s="26"/>
      <c r="F21" s="26"/>
      <c r="G21" s="6"/>
      <c r="H21" s="26"/>
      <c r="I21" s="21" t="str">
        <f aca="true">IF(F21="","",MAX(0,IF(H21&lt;&gt;"",H21,TODAY())-F21))</f>
        <v/>
      </c>
    </row>
    <row r="22" customFormat="false" ht="15" hidden="false" customHeight="false" outlineLevel="0" collapsed="false">
      <c r="A22" s="6"/>
      <c r="B22" s="6"/>
      <c r="C22" s="6"/>
      <c r="D22" s="6"/>
      <c r="E22" s="26"/>
      <c r="F22" s="26"/>
      <c r="G22" s="6"/>
      <c r="H22" s="26"/>
      <c r="I22" s="21" t="str">
        <f aca="true">IF(F22="","",MAX(0,IF(H22&lt;&gt;"",H22,TODAY())-F22))</f>
        <v/>
      </c>
    </row>
    <row r="23" customFormat="false" ht="15" hidden="false" customHeight="false" outlineLevel="0" collapsed="false">
      <c r="A23" s="6"/>
      <c r="B23" s="6"/>
      <c r="C23" s="6"/>
      <c r="D23" s="6"/>
      <c r="E23" s="26"/>
      <c r="F23" s="26"/>
      <c r="G23" s="6"/>
      <c r="H23" s="26"/>
      <c r="I23" s="21" t="str">
        <f aca="true">IF(F23="","",MAX(0,IF(H23&lt;&gt;"",H23,TODAY())-F23))</f>
        <v/>
      </c>
    </row>
    <row r="24" customFormat="false" ht="15" hidden="false" customHeight="false" outlineLevel="0" collapsed="false">
      <c r="A24" s="6"/>
      <c r="B24" s="6"/>
      <c r="C24" s="6"/>
      <c r="D24" s="6"/>
      <c r="E24" s="26"/>
      <c r="F24" s="26"/>
      <c r="G24" s="6"/>
      <c r="H24" s="26"/>
      <c r="I24" s="21" t="str">
        <f aca="true">IF(F24="","",MAX(0,IF(H24&lt;&gt;"",H24,TODAY())-F24))</f>
        <v/>
      </c>
    </row>
    <row r="25" customFormat="false" ht="15" hidden="false" customHeight="false" outlineLevel="0" collapsed="false">
      <c r="A25" s="6"/>
      <c r="B25" s="6"/>
      <c r="C25" s="6"/>
      <c r="D25" s="6"/>
      <c r="E25" s="26"/>
      <c r="F25" s="26"/>
      <c r="G25" s="6"/>
      <c r="H25" s="26"/>
      <c r="I25" s="21" t="str">
        <f aca="true">IF(F25="","",MAX(0,IF(H25&lt;&gt;"",H25,TODAY())-F25))</f>
        <v/>
      </c>
    </row>
    <row r="26" customFormat="false" ht="15" hidden="false" customHeight="false" outlineLevel="0" collapsed="false">
      <c r="A26" s="6"/>
      <c r="B26" s="6"/>
      <c r="C26" s="6"/>
      <c r="D26" s="6"/>
      <c r="E26" s="26"/>
      <c r="F26" s="26"/>
      <c r="G26" s="6"/>
      <c r="H26" s="26"/>
      <c r="I26" s="21" t="str">
        <f aca="true">IF(F26="","",MAX(0,IF(H26&lt;&gt;"",H26,TODAY())-F26))</f>
        <v/>
      </c>
    </row>
    <row r="27" customFormat="false" ht="15" hidden="false" customHeight="false" outlineLevel="0" collapsed="false">
      <c r="A27" s="6"/>
      <c r="B27" s="6"/>
      <c r="C27" s="6"/>
      <c r="D27" s="6"/>
      <c r="E27" s="26"/>
      <c r="F27" s="26"/>
      <c r="G27" s="6"/>
      <c r="H27" s="26"/>
      <c r="I27" s="21" t="str">
        <f aca="true">IF(F27="","",MAX(0,IF(H27&lt;&gt;"",H27,TODAY())-F27))</f>
        <v/>
      </c>
    </row>
    <row r="28" customFormat="false" ht="15" hidden="false" customHeight="false" outlineLevel="0" collapsed="false">
      <c r="A28" s="6"/>
      <c r="B28" s="6"/>
      <c r="C28" s="6"/>
      <c r="D28" s="6"/>
      <c r="E28" s="26"/>
      <c r="F28" s="26"/>
      <c r="G28" s="6"/>
      <c r="H28" s="26"/>
      <c r="I28" s="21" t="str">
        <f aca="true">IF(F28="","",MAX(0,IF(H28&lt;&gt;"",H28,TODAY())-F28))</f>
        <v/>
      </c>
    </row>
    <row r="29" customFormat="false" ht="15" hidden="false" customHeight="false" outlineLevel="0" collapsed="false">
      <c r="A29" s="6"/>
      <c r="B29" s="6"/>
      <c r="C29" s="6"/>
      <c r="D29" s="6"/>
      <c r="E29" s="26"/>
      <c r="F29" s="26"/>
      <c r="G29" s="6"/>
      <c r="H29" s="26"/>
      <c r="I29" s="21" t="str">
        <f aca="true">IF(F29="","",MAX(0,IF(H29&lt;&gt;"",H29,TODAY())-F29))</f>
        <v/>
      </c>
    </row>
    <row r="30" customFormat="false" ht="15" hidden="false" customHeight="false" outlineLevel="0" collapsed="false">
      <c r="A30" s="6"/>
      <c r="B30" s="6"/>
      <c r="C30" s="6"/>
      <c r="D30" s="6"/>
      <c r="E30" s="26"/>
      <c r="F30" s="26"/>
      <c r="G30" s="6"/>
      <c r="H30" s="26"/>
      <c r="I30" s="21" t="str">
        <f aca="true">IF(F30="","",MAX(0,IF(H30&lt;&gt;"",H30,TODAY())-F30))</f>
        <v/>
      </c>
    </row>
    <row r="31" customFormat="false" ht="15" hidden="false" customHeight="false" outlineLevel="0" collapsed="false">
      <c r="A31" s="6"/>
      <c r="B31" s="6"/>
      <c r="C31" s="6"/>
      <c r="D31" s="6"/>
      <c r="E31" s="26"/>
      <c r="F31" s="26"/>
      <c r="G31" s="6"/>
      <c r="H31" s="26"/>
      <c r="I31" s="21" t="str">
        <f aca="true">IF(F31="","",MAX(0,IF(H31&lt;&gt;"",H31,TODAY())-F31))</f>
        <v/>
      </c>
    </row>
    <row r="32" customFormat="false" ht="15" hidden="false" customHeight="false" outlineLevel="0" collapsed="false">
      <c r="A32" s="6"/>
      <c r="B32" s="6"/>
      <c r="C32" s="6"/>
      <c r="D32" s="6"/>
      <c r="E32" s="26"/>
      <c r="F32" s="26"/>
      <c r="G32" s="6"/>
      <c r="H32" s="26"/>
      <c r="I32" s="21" t="str">
        <f aca="true">IF(F32="","",MAX(0,IF(H32&lt;&gt;"",H32,TODAY())-F32))</f>
        <v/>
      </c>
    </row>
    <row r="33" customFormat="false" ht="15" hidden="false" customHeight="false" outlineLevel="0" collapsed="false">
      <c r="A33" s="6"/>
      <c r="B33" s="6"/>
      <c r="C33" s="6"/>
      <c r="D33" s="6"/>
      <c r="E33" s="26"/>
      <c r="F33" s="26"/>
      <c r="G33" s="6"/>
      <c r="H33" s="26"/>
      <c r="I33" s="21" t="str">
        <f aca="true">IF(F33="","",MAX(0,IF(H33&lt;&gt;"",H33,TODAY())-F33))</f>
        <v/>
      </c>
    </row>
    <row r="34" customFormat="false" ht="15" hidden="false" customHeight="false" outlineLevel="0" collapsed="false">
      <c r="A34" s="6"/>
      <c r="B34" s="6"/>
      <c r="C34" s="6"/>
      <c r="D34" s="6"/>
      <c r="E34" s="26"/>
      <c r="F34" s="26"/>
      <c r="G34" s="6"/>
      <c r="H34" s="26"/>
      <c r="I34" s="21" t="str">
        <f aca="true">IF(F34="","",MAX(0,IF(H34&lt;&gt;"",H34,TODAY())-F34))</f>
        <v/>
      </c>
    </row>
    <row r="35" customFormat="false" ht="15" hidden="false" customHeight="false" outlineLevel="0" collapsed="false">
      <c r="A35" s="6"/>
      <c r="B35" s="6"/>
      <c r="C35" s="6"/>
      <c r="D35" s="6"/>
      <c r="E35" s="26"/>
      <c r="F35" s="26"/>
      <c r="G35" s="6"/>
      <c r="H35" s="26"/>
      <c r="I35" s="21" t="str">
        <f aca="true">IF(F35="","",MAX(0,IF(H35&lt;&gt;"",H35,TODAY())-F35))</f>
        <v/>
      </c>
    </row>
    <row r="36" customFormat="false" ht="15" hidden="false" customHeight="false" outlineLevel="0" collapsed="false">
      <c r="A36" s="6"/>
      <c r="B36" s="6"/>
      <c r="C36" s="6"/>
      <c r="D36" s="6"/>
      <c r="E36" s="26"/>
      <c r="F36" s="26"/>
      <c r="G36" s="6"/>
      <c r="H36" s="26"/>
      <c r="I36" s="21" t="str">
        <f aca="true">IF(F36="","",MAX(0,IF(H36&lt;&gt;"",H36,TODAY())-F36))</f>
        <v/>
      </c>
    </row>
    <row r="37" customFormat="false" ht="15" hidden="false" customHeight="false" outlineLevel="0" collapsed="false">
      <c r="A37" s="6"/>
      <c r="B37" s="6"/>
      <c r="C37" s="6"/>
      <c r="D37" s="6"/>
      <c r="E37" s="26"/>
      <c r="F37" s="26"/>
      <c r="G37" s="6"/>
      <c r="H37" s="26"/>
      <c r="I37" s="21" t="str">
        <f aca="true">IF(F37="","",MAX(0,IF(H37&lt;&gt;"",H37,TODAY())-F37))</f>
        <v/>
      </c>
    </row>
    <row r="38" customFormat="false" ht="15" hidden="false" customHeight="false" outlineLevel="0" collapsed="false">
      <c r="A38" s="6"/>
      <c r="B38" s="6"/>
      <c r="C38" s="6"/>
      <c r="D38" s="6"/>
      <c r="E38" s="26"/>
      <c r="F38" s="26"/>
      <c r="G38" s="6"/>
      <c r="H38" s="26"/>
      <c r="I38" s="21" t="str">
        <f aca="true">IF(F38="","",MAX(0,IF(H38&lt;&gt;"",H38,TODAY())-F38))</f>
        <v/>
      </c>
    </row>
    <row r="39" customFormat="false" ht="15" hidden="false" customHeight="false" outlineLevel="0" collapsed="false">
      <c r="A39" s="6"/>
      <c r="B39" s="6"/>
      <c r="C39" s="6"/>
      <c r="D39" s="6"/>
      <c r="E39" s="26"/>
      <c r="F39" s="26"/>
      <c r="G39" s="6"/>
      <c r="H39" s="26"/>
      <c r="I39" s="21" t="str">
        <f aca="true">IF(F39="","",MAX(0,IF(H39&lt;&gt;"",H39,TODAY())-F39))</f>
        <v/>
      </c>
    </row>
    <row r="40" customFormat="false" ht="15" hidden="false" customHeight="false" outlineLevel="0" collapsed="false">
      <c r="A40" s="6"/>
      <c r="B40" s="6"/>
      <c r="C40" s="6"/>
      <c r="D40" s="6"/>
      <c r="E40" s="26"/>
      <c r="F40" s="26"/>
      <c r="G40" s="6"/>
      <c r="H40" s="26"/>
      <c r="I40" s="21" t="str">
        <f aca="true">IF(F40="","",MAX(0,IF(H40&lt;&gt;"",H40,TODAY())-F40))</f>
        <v/>
      </c>
    </row>
    <row r="41" customFormat="false" ht="15" hidden="false" customHeight="false" outlineLevel="0" collapsed="false">
      <c r="A41" s="6"/>
      <c r="B41" s="6"/>
      <c r="C41" s="6"/>
      <c r="D41" s="6"/>
      <c r="E41" s="26"/>
      <c r="F41" s="26"/>
      <c r="G41" s="6"/>
      <c r="H41" s="26"/>
      <c r="I41" s="21" t="str">
        <f aca="true">IF(F41="","",MAX(0,IF(H41&lt;&gt;"",H41,TODAY())-F41))</f>
        <v/>
      </c>
    </row>
    <row r="42" customFormat="false" ht="15" hidden="false" customHeight="false" outlineLevel="0" collapsed="false">
      <c r="A42" s="6"/>
      <c r="B42" s="6"/>
      <c r="C42" s="6"/>
      <c r="D42" s="6"/>
      <c r="E42" s="26"/>
      <c r="F42" s="26"/>
      <c r="G42" s="6"/>
      <c r="H42" s="26"/>
      <c r="I42" s="21" t="str">
        <f aca="true">IF(F42="","",MAX(0,IF(H42&lt;&gt;"",H42,TODAY())-F42))</f>
        <v/>
      </c>
    </row>
    <row r="43" customFormat="false" ht="15" hidden="false" customHeight="false" outlineLevel="0" collapsed="false">
      <c r="A43" s="6"/>
      <c r="B43" s="6"/>
      <c r="C43" s="6"/>
      <c r="D43" s="6"/>
      <c r="E43" s="26"/>
      <c r="F43" s="26"/>
      <c r="G43" s="6"/>
      <c r="H43" s="26"/>
      <c r="I43" s="21" t="str">
        <f aca="true">IF(F43="","",MAX(0,IF(H43&lt;&gt;"",H43,TODAY())-F43))</f>
        <v/>
      </c>
    </row>
    <row r="44" customFormat="false" ht="15" hidden="false" customHeight="false" outlineLevel="0" collapsed="false">
      <c r="A44" s="6"/>
      <c r="B44" s="6"/>
      <c r="C44" s="6"/>
      <c r="D44" s="6"/>
      <c r="E44" s="26"/>
      <c r="F44" s="26"/>
      <c r="G44" s="6"/>
      <c r="H44" s="26"/>
      <c r="I44" s="21" t="str">
        <f aca="true">IF(F44="","",MAX(0,IF(H44&lt;&gt;"",H44,TODAY())-F44))</f>
        <v/>
      </c>
    </row>
  </sheetData>
  <conditionalFormatting sqref="I5:I44">
    <cfRule type="cellIs" priority="2" operator="greaterThan" aboveAverage="0" equalAverage="0" bottom="0" percent="0" rank="0" text="" dxfId="3">
      <formula>0</formula>
    </cfRule>
  </conditionalFormatting>
  <dataValidations count="2">
    <dataValidation allowBlank="true" errorStyle="stop" operator="between" showDropDown="false" showErrorMessage="false" showInputMessage="false" sqref="D5:D44" type="list">
      <formula1>"Us,Supplier,Both"</formula1>
      <formula2>0</formula2>
    </dataValidation>
    <dataValidation allowBlank="true" errorStyle="stop" operator="between" showDropDown="false" showErrorMessage="false" showInputMessage="false" sqref="G5:G44" type="list">
      <formula1>"Open,In progress,Done,Dropped"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40"/>
    <col collapsed="false" customWidth="true" hidden="false" outlineLevel="0" max="3" min="3" style="0" width="34"/>
    <col collapsed="false" customWidth="true" hidden="false" outlineLevel="0" max="4" min="4" style="0" width="13"/>
    <col collapsed="false" customWidth="true" hidden="false" outlineLevel="0" max="5" min="5" style="0" width="12"/>
  </cols>
  <sheetData>
    <row r="1" customFormat="false" ht="19.7" hidden="false" customHeight="false" outlineLevel="0" collapsed="false">
      <c r="A1" s="1" t="s">
        <v>111</v>
      </c>
    </row>
    <row r="2" customFormat="false" ht="15" hidden="false" customHeight="false" outlineLevel="0" collapsed="false">
      <c r="A2" s="2" t="s">
        <v>112</v>
      </c>
    </row>
    <row r="4" customFormat="false" ht="15" hidden="false" customHeight="false" outlineLevel="0" collapsed="false">
      <c r="A4" s="15" t="s">
        <v>113</v>
      </c>
      <c r="B4" s="15" t="s">
        <v>114</v>
      </c>
      <c r="C4" s="15" t="s">
        <v>101</v>
      </c>
      <c r="D4" s="15" t="s">
        <v>115</v>
      </c>
      <c r="E4" s="15" t="s">
        <v>105</v>
      </c>
    </row>
    <row r="5" customFormat="false" ht="23.85" hidden="false" customHeight="false" outlineLevel="0" collapsed="false">
      <c r="A5" s="24" t="s">
        <v>116</v>
      </c>
      <c r="B5" s="24" t="s">
        <v>117</v>
      </c>
      <c r="C5" s="24" t="s">
        <v>118</v>
      </c>
      <c r="D5" s="25" t="n">
        <v>46477</v>
      </c>
      <c r="E5" s="24" t="s">
        <v>119</v>
      </c>
    </row>
    <row r="6" customFormat="false" ht="15" hidden="false" customHeight="false" outlineLevel="0" collapsed="false">
      <c r="A6" s="6"/>
      <c r="B6" s="6"/>
      <c r="C6" s="6"/>
      <c r="D6" s="26"/>
      <c r="E6" s="6"/>
    </row>
    <row r="7" customFormat="false" ht="15" hidden="false" customHeight="false" outlineLevel="0" collapsed="false">
      <c r="A7" s="6"/>
      <c r="B7" s="6"/>
      <c r="C7" s="6"/>
      <c r="D7" s="26"/>
      <c r="E7" s="6"/>
    </row>
    <row r="8" customFormat="false" ht="15" hidden="false" customHeight="false" outlineLevel="0" collapsed="false">
      <c r="A8" s="6"/>
      <c r="B8" s="6"/>
      <c r="C8" s="6"/>
      <c r="D8" s="26"/>
      <c r="E8" s="6"/>
    </row>
    <row r="9" customFormat="false" ht="15" hidden="false" customHeight="false" outlineLevel="0" collapsed="false">
      <c r="A9" s="6"/>
      <c r="B9" s="6"/>
      <c r="C9" s="6"/>
      <c r="D9" s="26"/>
      <c r="E9" s="6"/>
    </row>
    <row r="10" customFormat="false" ht="15" hidden="false" customHeight="false" outlineLevel="0" collapsed="false">
      <c r="A10" s="6"/>
      <c r="B10" s="6"/>
      <c r="C10" s="6"/>
      <c r="D10" s="26"/>
      <c r="E10" s="6"/>
    </row>
    <row r="11" customFormat="false" ht="15" hidden="false" customHeight="false" outlineLevel="0" collapsed="false">
      <c r="A11" s="6"/>
      <c r="B11" s="6"/>
      <c r="C11" s="6"/>
      <c r="D11" s="26"/>
      <c r="E11" s="6"/>
    </row>
    <row r="12" customFormat="false" ht="15" hidden="false" customHeight="false" outlineLevel="0" collapsed="false">
      <c r="A12" s="6"/>
      <c r="B12" s="6"/>
      <c r="C12" s="6"/>
      <c r="D12" s="26"/>
      <c r="E12" s="6"/>
    </row>
    <row r="13" customFormat="false" ht="15" hidden="false" customHeight="false" outlineLevel="0" collapsed="false">
      <c r="A13" s="6"/>
      <c r="B13" s="6"/>
      <c r="C13" s="6"/>
      <c r="D13" s="26"/>
      <c r="E13" s="6"/>
    </row>
    <row r="14" customFormat="false" ht="15" hidden="false" customHeight="false" outlineLevel="0" collapsed="false">
      <c r="A14" s="6"/>
      <c r="B14" s="6"/>
      <c r="C14" s="6"/>
      <c r="D14" s="26"/>
      <c r="E14" s="6"/>
    </row>
    <row r="15" customFormat="false" ht="15" hidden="false" customHeight="false" outlineLevel="0" collapsed="false">
      <c r="A15" s="6"/>
      <c r="B15" s="6"/>
      <c r="C15" s="6"/>
      <c r="D15" s="26"/>
      <c r="E15" s="6"/>
    </row>
    <row r="16" customFormat="false" ht="15" hidden="false" customHeight="false" outlineLevel="0" collapsed="false">
      <c r="A16" s="6"/>
      <c r="B16" s="6"/>
      <c r="C16" s="6"/>
      <c r="D16" s="26"/>
      <c r="E16" s="6"/>
    </row>
    <row r="17" customFormat="false" ht="15" hidden="false" customHeight="false" outlineLevel="0" collapsed="false">
      <c r="A17" s="6"/>
      <c r="B17" s="6"/>
      <c r="C17" s="6"/>
      <c r="D17" s="26"/>
      <c r="E17" s="6"/>
    </row>
    <row r="18" customFormat="false" ht="15" hidden="false" customHeight="false" outlineLevel="0" collapsed="false">
      <c r="A18" s="6"/>
      <c r="B18" s="6"/>
      <c r="C18" s="6"/>
      <c r="D18" s="26"/>
      <c r="E18" s="6"/>
    </row>
    <row r="19" customFormat="false" ht="15" hidden="false" customHeight="false" outlineLevel="0" collapsed="false">
      <c r="A19" s="6"/>
      <c r="B19" s="6"/>
      <c r="C19" s="6"/>
      <c r="D19" s="26"/>
      <c r="E19" s="6"/>
    </row>
  </sheetData>
  <dataValidations count="1">
    <dataValidation allowBlank="true" errorStyle="stop" operator="between" showDropDown="false" showErrorMessage="false" showInputMessage="false" sqref="E5:E19" type="list">
      <formula1>"Proposed,Agreed,In progress,Done,Dropped"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2026-10-27T09:54:56Z</dcterms:created>
  <dc:creator>openpyxl</dc:creator>
  <dc:description/>
  <dc:language>en-US</dc:language>
  <cp:lastModifiedBy/>
  <dcterms:modified xsi:type="dcterms:W3CDTF">2026-10-27T09:54:56Z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