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8D tracker" sheetId="2" state="visible" r:id="rId4"/>
    <sheet name="Supplier summary" sheetId="3" state="visible" r:id="rId5"/>
    <sheet name="Setting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<sst xmlns="http://schemas.openxmlformats.org/spreadsheetml/2006/main" count="77" uniqueCount="73">
  <si>
    <t xml:space="preserve">Supplier corrective action tracker (8D)</t>
  </si>
  <si>
    <t xml:space="preserve">Free template by EvaluationsHub · evaluationshub.com</t>
  </si>
  <si>
    <t xml:space="preserve">What it is</t>
  </si>
  <si>
    <t xml:space="preserve">Track supplier complaints from containment to closure using the eight disciplines (8D), with target dates by severity, days open and overdue flags per supplier.</t>
  </si>
  <si>
    <t xml:space="preserve">Lifecycle stage</t>
  </si>
  <si>
    <t xml:space="preserve">Quality and corrective action</t>
  </si>
  <si>
    <t xml:space="preserve">How to use it</t>
  </si>
  <si>
    <t xml:space="preserve">Step 1</t>
  </si>
  <si>
    <t xml:space="preserve">On the 8D tracker sheet, log one row per complaint. Fill in the dates as each discipline is completed.</t>
  </si>
  <si>
    <t xml:space="preserve">Step 2</t>
  </si>
  <si>
    <t xml:space="preserve">Days open, target close date, containment check and status are calculated. Targets by severity are on the Settings sheet.</t>
  </si>
  <si>
    <t xml:space="preserve">Step 3</t>
  </si>
  <si>
    <t xml:space="preserve">The Supplier summary sheet shows open, overdue and closed cases and average days to close per supplier.</t>
  </si>
  <si>
    <t xml:space="preserve">Step 4</t>
  </si>
  <si>
    <t xml:space="preserve">Do not close a case until the effectiveness check (D7) is done.</t>
  </si>
  <si>
    <t xml:space="preserve">Legend</t>
  </si>
  <si>
    <t xml:space="preserve">Yellow cell</t>
  </si>
  <si>
    <t xml:space="preserve">You fill this in (blue text = your input).</t>
  </si>
  <si>
    <t xml:space="preserve">White cell</t>
  </si>
  <si>
    <t xml:space="preserve">Calculated by a formula. Do not overwrite.</t>
  </si>
  <si>
    <t xml:space="preserve">Example row</t>
  </si>
  <si>
    <t xml:space="preserve">Realistic sample values showing the expected format. Replace or delete.</t>
  </si>
  <si>
    <t xml:space="preserve">Assumption</t>
  </si>
  <si>
    <t xml:space="preserve">Target days per severity and the 24-hour containment target are examples. Use the values agreed in your supplier quality agreement.</t>
  </si>
  <si>
    <t xml:space="preserve">Run this in EvaluationsHub</t>
  </si>
  <si>
    <t xml:space="preserve">Open this template in a free sandbox: https://evaluationshub.co/?utm_source=evaluationshub.com&amp;utm_medium=template-xlsx&amp;utm_campaign=supplier-8d-corrective-action-tracker#/signup</t>
  </si>
  <si>
    <t xml:space="preserve">Note</t>
  </si>
  <si>
    <t xml:space="preserve">This template is a starting point. Adjust weights, thresholds and questions to your own policy. EvaluationsHub automates sending, chasing, scoring and follow-up.</t>
  </si>
  <si>
    <t xml:space="preserve">8D corrective action tracker</t>
  </si>
  <si>
    <t xml:space="preserve">Row 5 is an example. Grey columns are calculated. Enter dates as yyyy-mm-dd.</t>
  </si>
  <si>
    <t xml:space="preserve">Case ID</t>
  </si>
  <si>
    <t xml:space="preserve">Supplier</t>
  </si>
  <si>
    <t xml:space="preserve">Part or service</t>
  </si>
  <si>
    <t xml:space="preserve">Severity</t>
  </si>
  <si>
    <t xml:space="preserve">Opened</t>
  </si>
  <si>
    <t xml:space="preserve">D1 Team</t>
  </si>
  <si>
    <t xml:space="preserve">D2 Problem description</t>
  </si>
  <si>
    <t xml:space="preserve">D3 Containment done</t>
  </si>
  <si>
    <t xml:space="preserve">D4 Root cause</t>
  </si>
  <si>
    <t xml:space="preserve">D4 Date</t>
  </si>
  <si>
    <t xml:space="preserve">D5 Corrective action</t>
  </si>
  <si>
    <t xml:space="preserve">D6 Implemented</t>
  </si>
  <si>
    <t xml:space="preserve">D7 Effectiveness check</t>
  </si>
  <si>
    <t xml:space="preserve">D7 Date</t>
  </si>
  <si>
    <t xml:space="preserve">D8 Closed</t>
  </si>
  <si>
    <t xml:space="preserve">Target close</t>
  </si>
  <si>
    <t xml:space="preserve">Days open</t>
  </si>
  <si>
    <t xml:space="preserve">Containment on time?</t>
  </si>
  <si>
    <t xml:space="preserve">Status</t>
  </si>
  <si>
    <t xml:space="preserve">8D-2026-031</t>
  </si>
  <si>
    <t xml:space="preserve">Brianza Plastics</t>
  </si>
  <si>
    <t xml:space="preserve">Housing SH-200</t>
  </si>
  <si>
    <t xml:space="preserve">Major</t>
  </si>
  <si>
    <t xml:space="preserve">SQE, supplier QM, production lead</t>
  </si>
  <si>
    <t xml:space="preserve">Sink marks on 3% of housings in lot 2609, found at incoming inspection.</t>
  </si>
  <si>
    <t xml:space="preserve">Cooling time shortened after tooling change without validation.</t>
  </si>
  <si>
    <t xml:space="preserve">Restore cooling time; add parameter lock; update process FMEA and control plan.</t>
  </si>
  <si>
    <t xml:space="preserve">Three consecutive lots with zero defects.</t>
  </si>
  <si>
    <t xml:space="preserve">Supplier summary</t>
  </si>
  <si>
    <t xml:space="preserve">Type supplier names in column A (yellow). Counts are calculated from the tracker.</t>
  </si>
  <si>
    <t xml:space="preserve">Total cases</t>
  </si>
  <si>
    <t xml:space="preserve">Open</t>
  </si>
  <si>
    <t xml:space="preserve">Overdue</t>
  </si>
  <si>
    <t xml:space="preserve">Closed</t>
  </si>
  <si>
    <t xml:space="preserve">Avg days to close</t>
  </si>
  <si>
    <t xml:space="preserve">Containment on time</t>
  </si>
  <si>
    <t xml:space="preserve">Settings</t>
  </si>
  <si>
    <t xml:space="preserve">Yellow cells are editable.</t>
  </si>
  <si>
    <t xml:space="preserve">Containment within (hours)</t>
  </si>
  <si>
    <t xml:space="preserve">Root cause by (days)</t>
  </si>
  <si>
    <t xml:space="preserve">Close within (days)</t>
  </si>
  <si>
    <t xml:space="preserve">Critical</t>
  </si>
  <si>
    <t xml:space="preserve">Minor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</si>
</sst>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General"/>
    <numFmt numFmtId="167" formatCode="0"/>
    <numFmt numFmtId="168" formatCode="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0B0D"/>
      <name val="Arial"/>
      <family val="0"/>
      <charset val="1"/>
    </font>
    <font>
      <sz val="10"/>
      <color rgb="FF5B6472"/>
      <name val="Arial"/>
      <family val="0"/>
      <charset val="1"/>
    </font>
    <font>
      <b val="true"/>
      <sz val="10"/>
      <color rgb="FF0A0B0D"/>
      <name val="Arial"/>
      <family val="0"/>
      <charset val="1"/>
    </font>
    <font>
      <sz val="10"/>
      <color rgb="FF0A0B0D"/>
      <name val="Arial"/>
      <family val="0"/>
      <charset val="1"/>
    </font>
    <font>
      <b val="true"/>
      <sz val="11"/>
      <color rgb="FF066AF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i val="true"/>
      <sz val="10"/>
      <name val="Arial"/>
      <family val="0"/>
      <charset val="1"/>
    </font>
    <font>
      <u val="single"/>
      <sz val="10"/>
      <color rgb="FF066AFA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B8"/>
        <bgColor rgb="FFFEF0C7"/>
      </patternFill>
    </fill>
    <fill>
      <patternFill patternType="solid">
        <fgColor rgb="FFEEF5FF"/>
        <bgColor rgb="FFF2F4F7"/>
      </patternFill>
    </fill>
    <fill>
      <patternFill patternType="solid">
        <fgColor rgb="FF066AFA"/>
        <bgColor rgb="FF3366FF"/>
      </patternFill>
    </fill>
    <fill>
      <patternFill patternType="solid">
        <fgColor rgb="FFF2F4F7"/>
        <bgColor rgb="FFEEF5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FDE2E1"/>
        </patternFill>
      </fill>
    </dxf>
    <dxf>
      <fill>
        <patternFill>
          <bgColor rgb="FFE3F2E8"/>
        </patternFill>
      </fill>
    </dxf>
    <dxf>
      <fill>
        <patternFill>
          <bgColor rgb="FFFEF0C7"/>
        </patternFill>
      </fill>
    </dxf>
    <dxf>
      <font>
        <name val="Arial"/>
        <charset val="1"/>
        <family val="0"/>
        <b val="1"/>
        <color rgb="FFB4231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B8"/>
      <rgbColor rgb="FFE3F2E8"/>
      <rgbColor rgb="FF660066"/>
      <rgbColor rgb="FFFF8080"/>
      <rgbColor rgb="FF066AFA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5FF"/>
      <rgbColor rgb="FFF2F4F7"/>
      <rgbColor rgb="FFFEF0C7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5B6472"/>
      <rgbColor rgb="FF969696"/>
      <rgbColor rgb="FF003366"/>
      <rgbColor rgb="FF339966"/>
      <rgbColor rgb="FF0A0B0D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valuationshub.co/?utm_source=evaluationshub.com&amp;utm_medium=template-xlsx&amp;utm_campaign=supplier-8d-corrective-action-tracker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7" customFormat="false" ht="15" hidden="false" customHeight="false" outlineLevel="0" collapsed="false">
      <c r="A7" s="5" t="s">
        <v>6</v>
      </c>
    </row>
    <row r="8" customFormat="false" ht="15" hidden="false" customHeight="false" outlineLevel="0" collapsed="false">
      <c r="A8" s="3" t="s">
        <v>7</v>
      </c>
      <c r="B8" s="4" t="s">
        <v>8</v>
      </c>
    </row>
    <row r="9" customFormat="false" ht="15" hidden="false" customHeight="false" outlineLevel="0" collapsed="false">
      <c r="A9" s="3" t="s">
        <v>9</v>
      </c>
      <c r="B9" s="4" t="s">
        <v>10</v>
      </c>
    </row>
    <row r="10" customFormat="false" ht="15" hidden="false" customHeight="false" outlineLevel="0" collapsed="false">
      <c r="A10" s="3" t="s">
        <v>11</v>
      </c>
      <c r="B10" s="4" t="s">
        <v>12</v>
      </c>
    </row>
    <row r="11" customFormat="false" ht="15" hidden="false" customHeight="false" outlineLevel="0" collapsed="false">
      <c r="A11" s="3" t="s">
        <v>13</v>
      </c>
      <c r="B11" s="4" t="s">
        <v>14</v>
      </c>
    </row>
    <row r="13" customFormat="false" ht="15" hidden="false" customHeight="false" outlineLevel="0" collapsed="false">
      <c r="A13" s="5" t="s">
        <v>15</v>
      </c>
    </row>
    <row r="14" customFormat="false" ht="15" hidden="false" customHeight="false" outlineLevel="0" collapsed="false">
      <c r="A14" s="6" t="s">
        <v>16</v>
      </c>
      <c r="B14" s="7" t="s">
        <v>17</v>
      </c>
    </row>
    <row r="15" customFormat="false" ht="15" hidden="false" customHeight="false" outlineLevel="0" collapsed="false">
      <c r="A15" s="8" t="s">
        <v>18</v>
      </c>
      <c r="B15" s="7" t="s">
        <v>19</v>
      </c>
    </row>
    <row r="16" customFormat="false" ht="15" hidden="false" customHeight="false" outlineLevel="0" collapsed="false">
      <c r="A16" s="9" t="s">
        <v>20</v>
      </c>
      <c r="B16" s="7" t="s">
        <v>21</v>
      </c>
    </row>
    <row r="18" customFormat="false" ht="15" hidden="false" customHeight="false" outlineLevel="0" collapsed="false">
      <c r="A18" s="3" t="s">
        <v>22</v>
      </c>
      <c r="B18" s="4" t="s">
        <v>23</v>
      </c>
    </row>
    <row r="20" customFormat="false" ht="15" hidden="false" customHeight="false" outlineLevel="0" collapsed="false">
      <c r="A20" s="5" t="s">
        <v>24</v>
      </c>
    </row>
    <row r="21" customFormat="false" ht="12.65" hidden="false" customHeight="false" outlineLevel="0" collapsed="false">
      <c r="B21" s="10" t="s">
        <v>25</v>
      </c>
    </row>
    <row r="22" customFormat="false" ht="23.85" hidden="false" customHeight="false" outlineLevel="0" collapsed="false">
      <c r="A22" s="3" t="s">
        <v>26</v>
      </c>
      <c r="B22" s="4" t="s">
        <v>27</v>
      </c>
    </row>
  </sheetData>
  <hyperlinks>
    <hyperlink ref="B21" r:id="rId1" location="/signup" display="Open this template in a free sandbox: https://evaluationshub.co/?utm_source=evaluationshub.com&amp;utm_medium=template-xlsx&amp;utm_campaign=supplier-8d-corrective-action-tracker#/signu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6" min="6" style="0" width="22"/>
    <col collapsed="false" customWidth="true" hidden="false" outlineLevel="0" max="7" min="7" style="0" width="40"/>
    <col collapsed="false" customWidth="true" hidden="false" outlineLevel="0" max="8" min="8" style="0" width="12"/>
    <col collapsed="false" customWidth="true" hidden="false" outlineLevel="0" max="9" min="9" style="0" width="36"/>
    <col collapsed="false" customWidth="true" hidden="false" outlineLevel="0" max="10" min="10" style="0" width="11"/>
    <col collapsed="false" customWidth="true" hidden="false" outlineLevel="0" max="11" min="11" style="0" width="40"/>
    <col collapsed="false" customWidth="true" hidden="false" outlineLevel="0" max="12" min="12" style="0" width="12"/>
    <col collapsed="false" customWidth="true" hidden="false" outlineLevel="0" max="13" min="13" style="0" width="30"/>
    <col collapsed="false" customWidth="true" hidden="false" outlineLevel="0" max="15" min="14" style="0" width="11"/>
    <col collapsed="false" customWidth="true" hidden="false" outlineLevel="0" max="16" min="16" style="0" width="12"/>
    <col collapsed="false" customWidth="true" hidden="false" outlineLevel="0" max="17" min="17" style="0" width="9"/>
    <col collapsed="false" customWidth="true" hidden="false" outlineLevel="0" max="18" min="18" style="0" width="13"/>
    <col collapsed="false" customWidth="true" hidden="false" outlineLevel="0" max="19" min="19" style="0" width="15"/>
  </cols>
  <sheetData>
    <row r="1" customFormat="false" ht="19.7" hidden="false" customHeight="false" outlineLevel="0" collapsed="false">
      <c r="A1" s="1" t="s">
        <v>28</v>
      </c>
    </row>
    <row r="2" customFormat="false" ht="15" hidden="false" customHeight="false" outlineLevel="0" collapsed="false">
      <c r="A2" s="2" t="s">
        <v>29</v>
      </c>
    </row>
    <row r="4" customFormat="false" ht="35.05" hidden="false" customHeight="false" outlineLevel="0" collapsed="false">
      <c r="A4" s="11" t="s">
        <v>30</v>
      </c>
      <c r="B4" s="11" t="s">
        <v>31</v>
      </c>
      <c r="C4" s="11" t="s">
        <v>32</v>
      </c>
      <c r="D4" s="11" t="s">
        <v>33</v>
      </c>
      <c r="E4" s="11" t="s">
        <v>34</v>
      </c>
      <c r="F4" s="11" t="s">
        <v>35</v>
      </c>
      <c r="G4" s="11" t="s">
        <v>36</v>
      </c>
      <c r="H4" s="11" t="s">
        <v>37</v>
      </c>
      <c r="I4" s="11" t="s">
        <v>38</v>
      </c>
      <c r="J4" s="11" t="s">
        <v>39</v>
      </c>
      <c r="K4" s="11" t="s">
        <v>40</v>
      </c>
      <c r="L4" s="11" t="s">
        <v>41</v>
      </c>
      <c r="M4" s="11" t="s">
        <v>42</v>
      </c>
      <c r="N4" s="11" t="s">
        <v>43</v>
      </c>
      <c r="O4" s="11" t="s">
        <v>44</v>
      </c>
      <c r="P4" s="11" t="s">
        <v>45</v>
      </c>
      <c r="Q4" s="11" t="s">
        <v>46</v>
      </c>
      <c r="R4" s="11" t="s">
        <v>47</v>
      </c>
      <c r="S4" s="11" t="s">
        <v>48</v>
      </c>
    </row>
    <row r="5" customFormat="false" ht="23.85" hidden="false" customHeight="false" outlineLevel="0" collapsed="false">
      <c r="A5" s="12" t="s">
        <v>49</v>
      </c>
      <c r="B5" s="12" t="s">
        <v>50</v>
      </c>
      <c r="C5" s="12" t="s">
        <v>51</v>
      </c>
      <c r="D5" s="12" t="s">
        <v>52</v>
      </c>
      <c r="E5" s="13" t="n">
        <v>46296</v>
      </c>
      <c r="F5" s="12" t="s">
        <v>53</v>
      </c>
      <c r="G5" s="12" t="s">
        <v>54</v>
      </c>
      <c r="H5" s="13" t="n">
        <v>46296</v>
      </c>
      <c r="I5" s="12" t="s">
        <v>55</v>
      </c>
      <c r="J5" s="13" t="n">
        <v>46304</v>
      </c>
      <c r="K5" s="12" t="s">
        <v>56</v>
      </c>
      <c r="L5" s="13" t="n">
        <v>46311</v>
      </c>
      <c r="M5" s="12" t="s">
        <v>57</v>
      </c>
      <c r="N5" s="13" t="n">
        <v>46331</v>
      </c>
      <c r="O5" s="13"/>
      <c r="P5" s="14" t="n">
        <f aca="false">IF(OR(E5="",D5=""),"",E5+INDEX(Settings!$D$5:$D$7,MATCH(D5,Settings!$A$5:$A$7,0)))</f>
        <v>46341</v>
      </c>
      <c r="Q5" s="15" t="n">
        <f aca="true">IF(E5="","",IF(O5&lt;&gt;"",O5-E5,TODAY()-E5))</f>
        <v>26</v>
      </c>
      <c r="R5" s="16" t="str">
        <f aca="false">IF(OR(H5="",E5="",D5=""),"",IF((H5-E5)*24&lt;=INDEX(Settings!$B$5:$B$7,MATCH(D5,Settings!$A$5:$A$7,0)),"Yes","No"))</f>
        <v>Yes</v>
      </c>
      <c r="S5" s="16" t="str">
        <f aca="true">IF(E5="","",IF(O5&lt;&gt;"","Closed",IF(AND(P5&lt;&gt;"",TODAY()&gt;P5),"Overdue",IF(L5&lt;&gt;"","Verifying",IF(J5&lt;&gt;"","Root cause found",IF(H5&lt;&gt;"","Contained","Open"))))))</f>
        <v>Verifying</v>
      </c>
    </row>
    <row r="6" customFormat="false" ht="15" hidden="false" customHeight="false" outlineLevel="0" collapsed="false">
      <c r="A6" s="6"/>
      <c r="B6" s="6"/>
      <c r="C6" s="6"/>
      <c r="D6" s="6"/>
      <c r="E6" s="17"/>
      <c r="F6" s="6"/>
      <c r="G6" s="6"/>
      <c r="H6" s="17"/>
      <c r="I6" s="6"/>
      <c r="J6" s="17"/>
      <c r="K6" s="6"/>
      <c r="L6" s="17"/>
      <c r="M6" s="6"/>
      <c r="N6" s="17"/>
      <c r="O6" s="17"/>
      <c r="P6" s="14" t="str">
        <f aca="false">IF(OR(E6="",D6=""),"",E6+INDEX(Settings!$D$5:$D$7,MATCH(D6,Settings!$A$5:$A$7,0)))</f>
        <v/>
      </c>
      <c r="Q6" s="15" t="str">
        <f aca="true">IF(E6="","",IF(O6&lt;&gt;"",O6-E6,TODAY()-E6))</f>
        <v/>
      </c>
      <c r="R6" s="16" t="str">
        <f aca="false">IF(OR(H6="",E6="",D6=""),"",IF((H6-E6)*24&lt;=INDEX(Settings!$B$5:$B$7,MATCH(D6,Settings!$A$5:$A$7,0)),"Yes","No"))</f>
        <v/>
      </c>
      <c r="S6" s="16" t="str">
        <f aca="true">IF(E6="","",IF(O6&lt;&gt;"","Closed",IF(AND(P6&lt;&gt;"",TODAY()&gt;P6),"Overdue",IF(L6&lt;&gt;"","Verifying",IF(J6&lt;&gt;"","Root cause found",IF(H6&lt;&gt;"","Contained","Open"))))))</f>
        <v/>
      </c>
    </row>
    <row r="7" customFormat="false" ht="15" hidden="false" customHeight="false" outlineLevel="0" collapsed="false">
      <c r="A7" s="6"/>
      <c r="B7" s="6"/>
      <c r="C7" s="6"/>
      <c r="D7" s="6"/>
      <c r="E7" s="17"/>
      <c r="F7" s="6"/>
      <c r="G7" s="6"/>
      <c r="H7" s="17"/>
      <c r="I7" s="6"/>
      <c r="J7" s="17"/>
      <c r="K7" s="6"/>
      <c r="L7" s="17"/>
      <c r="M7" s="6"/>
      <c r="N7" s="17"/>
      <c r="O7" s="17"/>
      <c r="P7" s="14" t="str">
        <f aca="false">IF(OR(E7="",D7=""),"",E7+INDEX(Settings!$D$5:$D$7,MATCH(D7,Settings!$A$5:$A$7,0)))</f>
        <v/>
      </c>
      <c r="Q7" s="15" t="str">
        <f aca="true">IF(E7="","",IF(O7&lt;&gt;"",O7-E7,TODAY()-E7))</f>
        <v/>
      </c>
      <c r="R7" s="16" t="str">
        <f aca="false">IF(OR(H7="",E7="",D7=""),"",IF((H7-E7)*24&lt;=INDEX(Settings!$B$5:$B$7,MATCH(D7,Settings!$A$5:$A$7,0)),"Yes","No"))</f>
        <v/>
      </c>
      <c r="S7" s="16" t="str">
        <f aca="true">IF(E7="","",IF(O7&lt;&gt;"","Closed",IF(AND(P7&lt;&gt;"",TODAY()&gt;P7),"Overdue",IF(L7&lt;&gt;"","Verifying",IF(J7&lt;&gt;"","Root cause found",IF(H7&lt;&gt;"","Contained","Open"))))))</f>
        <v/>
      </c>
    </row>
    <row r="8" customFormat="false" ht="15" hidden="false" customHeight="false" outlineLevel="0" collapsed="false">
      <c r="A8" s="6"/>
      <c r="B8" s="6"/>
      <c r="C8" s="6"/>
      <c r="D8" s="6"/>
      <c r="E8" s="17"/>
      <c r="F8" s="6"/>
      <c r="G8" s="6"/>
      <c r="H8" s="17"/>
      <c r="I8" s="6"/>
      <c r="J8" s="17"/>
      <c r="K8" s="6"/>
      <c r="L8" s="17"/>
      <c r="M8" s="6"/>
      <c r="N8" s="17"/>
      <c r="O8" s="17"/>
      <c r="P8" s="14" t="str">
        <f aca="false">IF(OR(E8="",D8=""),"",E8+INDEX(Settings!$D$5:$D$7,MATCH(D8,Settings!$A$5:$A$7,0)))</f>
        <v/>
      </c>
      <c r="Q8" s="15" t="str">
        <f aca="true">IF(E8="","",IF(O8&lt;&gt;"",O8-E8,TODAY()-E8))</f>
        <v/>
      </c>
      <c r="R8" s="16" t="str">
        <f aca="false">IF(OR(H8="",E8="",D8=""),"",IF((H8-E8)*24&lt;=INDEX(Settings!$B$5:$B$7,MATCH(D8,Settings!$A$5:$A$7,0)),"Yes","No"))</f>
        <v/>
      </c>
      <c r="S8" s="16" t="str">
        <f aca="true">IF(E8="","",IF(O8&lt;&gt;"","Closed",IF(AND(P8&lt;&gt;"",TODAY()&gt;P8),"Overdue",IF(L8&lt;&gt;"","Verifying",IF(J8&lt;&gt;"","Root cause found",IF(H8&lt;&gt;"","Contained","Open"))))))</f>
        <v/>
      </c>
    </row>
    <row r="9" customFormat="false" ht="15" hidden="false" customHeight="false" outlineLevel="0" collapsed="false">
      <c r="A9" s="6"/>
      <c r="B9" s="6"/>
      <c r="C9" s="6"/>
      <c r="D9" s="6"/>
      <c r="E9" s="17"/>
      <c r="F9" s="6"/>
      <c r="G9" s="6"/>
      <c r="H9" s="17"/>
      <c r="I9" s="6"/>
      <c r="J9" s="17"/>
      <c r="K9" s="6"/>
      <c r="L9" s="17"/>
      <c r="M9" s="6"/>
      <c r="N9" s="17"/>
      <c r="O9" s="17"/>
      <c r="P9" s="14" t="str">
        <f aca="false">IF(OR(E9="",D9=""),"",E9+INDEX(Settings!$D$5:$D$7,MATCH(D9,Settings!$A$5:$A$7,0)))</f>
        <v/>
      </c>
      <c r="Q9" s="15" t="str">
        <f aca="true">IF(E9="","",IF(O9&lt;&gt;"",O9-E9,TODAY()-E9))</f>
        <v/>
      </c>
      <c r="R9" s="16" t="str">
        <f aca="false">IF(OR(H9="",E9="",D9=""),"",IF((H9-E9)*24&lt;=INDEX(Settings!$B$5:$B$7,MATCH(D9,Settings!$A$5:$A$7,0)),"Yes","No"))</f>
        <v/>
      </c>
      <c r="S9" s="16" t="str">
        <f aca="true">IF(E9="","",IF(O9&lt;&gt;"","Closed",IF(AND(P9&lt;&gt;"",TODAY()&gt;P9),"Overdue",IF(L9&lt;&gt;"","Verifying",IF(J9&lt;&gt;"","Root cause found",IF(H9&lt;&gt;"","Contained","Open"))))))</f>
        <v/>
      </c>
    </row>
    <row r="10" customFormat="false" ht="15" hidden="false" customHeight="false" outlineLevel="0" collapsed="false">
      <c r="A10" s="6"/>
      <c r="B10" s="6"/>
      <c r="C10" s="6"/>
      <c r="D10" s="6"/>
      <c r="E10" s="17"/>
      <c r="F10" s="6"/>
      <c r="G10" s="6"/>
      <c r="H10" s="17"/>
      <c r="I10" s="6"/>
      <c r="J10" s="17"/>
      <c r="K10" s="6"/>
      <c r="L10" s="17"/>
      <c r="M10" s="6"/>
      <c r="N10" s="17"/>
      <c r="O10" s="17"/>
      <c r="P10" s="14" t="str">
        <f aca="false">IF(OR(E10="",D10=""),"",E10+INDEX(Settings!$D$5:$D$7,MATCH(D10,Settings!$A$5:$A$7,0)))</f>
        <v/>
      </c>
      <c r="Q10" s="15" t="str">
        <f aca="true">IF(E10="","",IF(O10&lt;&gt;"",O10-E10,TODAY()-E10))</f>
        <v/>
      </c>
      <c r="R10" s="16" t="str">
        <f aca="false">IF(OR(H10="",E10="",D10=""),"",IF((H10-E10)*24&lt;=INDEX(Settings!$B$5:$B$7,MATCH(D10,Settings!$A$5:$A$7,0)),"Yes","No"))</f>
        <v/>
      </c>
      <c r="S10" s="16" t="str">
        <f aca="true">IF(E10="","",IF(O10&lt;&gt;"","Closed",IF(AND(P10&lt;&gt;"",TODAY()&gt;P10),"Overdue",IF(L10&lt;&gt;"","Verifying",IF(J10&lt;&gt;"","Root cause found",IF(H10&lt;&gt;"","Contained","Open"))))))</f>
        <v/>
      </c>
    </row>
    <row r="11" customFormat="false" ht="15" hidden="false" customHeight="false" outlineLevel="0" collapsed="false">
      <c r="A11" s="6"/>
      <c r="B11" s="6"/>
      <c r="C11" s="6"/>
      <c r="D11" s="6"/>
      <c r="E11" s="17"/>
      <c r="F11" s="6"/>
      <c r="G11" s="6"/>
      <c r="H11" s="17"/>
      <c r="I11" s="6"/>
      <c r="J11" s="17"/>
      <c r="K11" s="6"/>
      <c r="L11" s="17"/>
      <c r="M11" s="6"/>
      <c r="N11" s="17"/>
      <c r="O11" s="17"/>
      <c r="P11" s="14" t="str">
        <f aca="false">IF(OR(E11="",D11=""),"",E11+INDEX(Settings!$D$5:$D$7,MATCH(D11,Settings!$A$5:$A$7,0)))</f>
        <v/>
      </c>
      <c r="Q11" s="15" t="str">
        <f aca="true">IF(E11="","",IF(O11&lt;&gt;"",O11-E11,TODAY()-E11))</f>
        <v/>
      </c>
      <c r="R11" s="16" t="str">
        <f aca="false">IF(OR(H11="",E11="",D11=""),"",IF((H11-E11)*24&lt;=INDEX(Settings!$B$5:$B$7,MATCH(D11,Settings!$A$5:$A$7,0)),"Yes","No"))</f>
        <v/>
      </c>
      <c r="S11" s="16" t="str">
        <f aca="true">IF(E11="","",IF(O11&lt;&gt;"","Closed",IF(AND(P11&lt;&gt;"",TODAY()&gt;P11),"Overdue",IF(L11&lt;&gt;"","Verifying",IF(J11&lt;&gt;"","Root cause found",IF(H11&lt;&gt;"","Contained","Open"))))))</f>
        <v/>
      </c>
    </row>
    <row r="12" customFormat="false" ht="15" hidden="false" customHeight="false" outlineLevel="0" collapsed="false">
      <c r="A12" s="6"/>
      <c r="B12" s="6"/>
      <c r="C12" s="6"/>
      <c r="D12" s="6"/>
      <c r="E12" s="17"/>
      <c r="F12" s="6"/>
      <c r="G12" s="6"/>
      <c r="H12" s="17"/>
      <c r="I12" s="6"/>
      <c r="J12" s="17"/>
      <c r="K12" s="6"/>
      <c r="L12" s="17"/>
      <c r="M12" s="6"/>
      <c r="N12" s="17"/>
      <c r="O12" s="17"/>
      <c r="P12" s="14" t="str">
        <f aca="false">IF(OR(E12="",D12=""),"",E12+INDEX(Settings!$D$5:$D$7,MATCH(D12,Settings!$A$5:$A$7,0)))</f>
        <v/>
      </c>
      <c r="Q12" s="15" t="str">
        <f aca="true">IF(E12="","",IF(O12&lt;&gt;"",O12-E12,TODAY()-E12))</f>
        <v/>
      </c>
      <c r="R12" s="16" t="str">
        <f aca="false">IF(OR(H12="",E12="",D12=""),"",IF((H12-E12)*24&lt;=INDEX(Settings!$B$5:$B$7,MATCH(D12,Settings!$A$5:$A$7,0)),"Yes","No"))</f>
        <v/>
      </c>
      <c r="S12" s="16" t="str">
        <f aca="true">IF(E12="","",IF(O12&lt;&gt;"","Closed",IF(AND(P12&lt;&gt;"",TODAY()&gt;P12),"Overdue",IF(L12&lt;&gt;"","Verifying",IF(J12&lt;&gt;"","Root cause found",IF(H12&lt;&gt;"","Contained","Open"))))))</f>
        <v/>
      </c>
    </row>
    <row r="13" customFormat="false" ht="15" hidden="false" customHeight="false" outlineLevel="0" collapsed="false">
      <c r="A13" s="6"/>
      <c r="B13" s="6"/>
      <c r="C13" s="6"/>
      <c r="D13" s="6"/>
      <c r="E13" s="17"/>
      <c r="F13" s="6"/>
      <c r="G13" s="6"/>
      <c r="H13" s="17"/>
      <c r="I13" s="6"/>
      <c r="J13" s="17"/>
      <c r="K13" s="6"/>
      <c r="L13" s="17"/>
      <c r="M13" s="6"/>
      <c r="N13" s="17"/>
      <c r="O13" s="17"/>
      <c r="P13" s="14" t="str">
        <f aca="false">IF(OR(E13="",D13=""),"",E13+INDEX(Settings!$D$5:$D$7,MATCH(D13,Settings!$A$5:$A$7,0)))</f>
        <v/>
      </c>
      <c r="Q13" s="15" t="str">
        <f aca="true">IF(E13="","",IF(O13&lt;&gt;"",O13-E13,TODAY()-E13))</f>
        <v/>
      </c>
      <c r="R13" s="16" t="str">
        <f aca="false">IF(OR(H13="",E13="",D13=""),"",IF((H13-E13)*24&lt;=INDEX(Settings!$B$5:$B$7,MATCH(D13,Settings!$A$5:$A$7,0)),"Yes","No"))</f>
        <v/>
      </c>
      <c r="S13" s="16" t="str">
        <f aca="true">IF(E13="","",IF(O13&lt;&gt;"","Closed",IF(AND(P13&lt;&gt;"",TODAY()&gt;P13),"Overdue",IF(L13&lt;&gt;"","Verifying",IF(J13&lt;&gt;"","Root cause found",IF(H13&lt;&gt;"","Contained","Open"))))))</f>
        <v/>
      </c>
    </row>
    <row r="14" customFormat="false" ht="15" hidden="false" customHeight="false" outlineLevel="0" collapsed="false">
      <c r="A14" s="6"/>
      <c r="B14" s="6"/>
      <c r="C14" s="6"/>
      <c r="D14" s="6"/>
      <c r="E14" s="17"/>
      <c r="F14" s="6"/>
      <c r="G14" s="6"/>
      <c r="H14" s="17"/>
      <c r="I14" s="6"/>
      <c r="J14" s="17"/>
      <c r="K14" s="6"/>
      <c r="L14" s="17"/>
      <c r="M14" s="6"/>
      <c r="N14" s="17"/>
      <c r="O14" s="17"/>
      <c r="P14" s="14" t="str">
        <f aca="false">IF(OR(E14="",D14=""),"",E14+INDEX(Settings!$D$5:$D$7,MATCH(D14,Settings!$A$5:$A$7,0)))</f>
        <v/>
      </c>
      <c r="Q14" s="15" t="str">
        <f aca="true">IF(E14="","",IF(O14&lt;&gt;"",O14-E14,TODAY()-E14))</f>
        <v/>
      </c>
      <c r="R14" s="16" t="str">
        <f aca="false">IF(OR(H14="",E14="",D14=""),"",IF((H14-E14)*24&lt;=INDEX(Settings!$B$5:$B$7,MATCH(D14,Settings!$A$5:$A$7,0)),"Yes","No"))</f>
        <v/>
      </c>
      <c r="S14" s="16" t="str">
        <f aca="true">IF(E14="","",IF(O14&lt;&gt;"","Closed",IF(AND(P14&lt;&gt;"",TODAY()&gt;P14),"Overdue",IF(L14&lt;&gt;"","Verifying",IF(J14&lt;&gt;"","Root cause found",IF(H14&lt;&gt;"","Contained","Open"))))))</f>
        <v/>
      </c>
    </row>
    <row r="15" customFormat="false" ht="15" hidden="false" customHeight="false" outlineLevel="0" collapsed="false">
      <c r="A15" s="6"/>
      <c r="B15" s="6"/>
      <c r="C15" s="6"/>
      <c r="D15" s="6"/>
      <c r="E15" s="17"/>
      <c r="F15" s="6"/>
      <c r="G15" s="6"/>
      <c r="H15" s="17"/>
      <c r="I15" s="6"/>
      <c r="J15" s="17"/>
      <c r="K15" s="6"/>
      <c r="L15" s="17"/>
      <c r="M15" s="6"/>
      <c r="N15" s="17"/>
      <c r="O15" s="17"/>
      <c r="P15" s="14" t="str">
        <f aca="false">IF(OR(E15="",D15=""),"",E15+INDEX(Settings!$D$5:$D$7,MATCH(D15,Settings!$A$5:$A$7,0)))</f>
        <v/>
      </c>
      <c r="Q15" s="15" t="str">
        <f aca="true">IF(E15="","",IF(O15&lt;&gt;"",O15-E15,TODAY()-E15))</f>
        <v/>
      </c>
      <c r="R15" s="16" t="str">
        <f aca="false">IF(OR(H15="",E15="",D15=""),"",IF((H15-E15)*24&lt;=INDEX(Settings!$B$5:$B$7,MATCH(D15,Settings!$A$5:$A$7,0)),"Yes","No"))</f>
        <v/>
      </c>
      <c r="S15" s="16" t="str">
        <f aca="true">IF(E15="","",IF(O15&lt;&gt;"","Closed",IF(AND(P15&lt;&gt;"",TODAY()&gt;P15),"Overdue",IF(L15&lt;&gt;"","Verifying",IF(J15&lt;&gt;"","Root cause found",IF(H15&lt;&gt;"","Contained","Open"))))))</f>
        <v/>
      </c>
    </row>
    <row r="16" customFormat="false" ht="15" hidden="false" customHeight="false" outlineLevel="0" collapsed="false">
      <c r="A16" s="6"/>
      <c r="B16" s="6"/>
      <c r="C16" s="6"/>
      <c r="D16" s="6"/>
      <c r="E16" s="17"/>
      <c r="F16" s="6"/>
      <c r="G16" s="6"/>
      <c r="H16" s="17"/>
      <c r="I16" s="6"/>
      <c r="J16" s="17"/>
      <c r="K16" s="6"/>
      <c r="L16" s="17"/>
      <c r="M16" s="6"/>
      <c r="N16" s="17"/>
      <c r="O16" s="17"/>
      <c r="P16" s="14" t="str">
        <f aca="false">IF(OR(E16="",D16=""),"",E16+INDEX(Settings!$D$5:$D$7,MATCH(D16,Settings!$A$5:$A$7,0)))</f>
        <v/>
      </c>
      <c r="Q16" s="15" t="str">
        <f aca="true">IF(E16="","",IF(O16&lt;&gt;"",O16-E16,TODAY()-E16))</f>
        <v/>
      </c>
      <c r="R16" s="16" t="str">
        <f aca="false">IF(OR(H16="",E16="",D16=""),"",IF((H16-E16)*24&lt;=INDEX(Settings!$B$5:$B$7,MATCH(D16,Settings!$A$5:$A$7,0)),"Yes","No"))</f>
        <v/>
      </c>
      <c r="S16" s="16" t="str">
        <f aca="true">IF(E16="","",IF(O16&lt;&gt;"","Closed",IF(AND(P16&lt;&gt;"",TODAY()&gt;P16),"Overdue",IF(L16&lt;&gt;"","Verifying",IF(J16&lt;&gt;"","Root cause found",IF(H16&lt;&gt;"","Contained","Open"))))))</f>
        <v/>
      </c>
    </row>
    <row r="17" customFormat="false" ht="15" hidden="false" customHeight="false" outlineLevel="0" collapsed="false">
      <c r="A17" s="6"/>
      <c r="B17" s="6"/>
      <c r="C17" s="6"/>
      <c r="D17" s="6"/>
      <c r="E17" s="17"/>
      <c r="F17" s="6"/>
      <c r="G17" s="6"/>
      <c r="H17" s="17"/>
      <c r="I17" s="6"/>
      <c r="J17" s="17"/>
      <c r="K17" s="6"/>
      <c r="L17" s="17"/>
      <c r="M17" s="6"/>
      <c r="N17" s="17"/>
      <c r="O17" s="17"/>
      <c r="P17" s="14" t="str">
        <f aca="false">IF(OR(E17="",D17=""),"",E17+INDEX(Settings!$D$5:$D$7,MATCH(D17,Settings!$A$5:$A$7,0)))</f>
        <v/>
      </c>
      <c r="Q17" s="15" t="str">
        <f aca="true">IF(E17="","",IF(O17&lt;&gt;"",O17-E17,TODAY()-E17))</f>
        <v/>
      </c>
      <c r="R17" s="16" t="str">
        <f aca="false">IF(OR(H17="",E17="",D17=""),"",IF((H17-E17)*24&lt;=INDEX(Settings!$B$5:$B$7,MATCH(D17,Settings!$A$5:$A$7,0)),"Yes","No"))</f>
        <v/>
      </c>
      <c r="S17" s="16" t="str">
        <f aca="true">IF(E17="","",IF(O17&lt;&gt;"","Closed",IF(AND(P17&lt;&gt;"",TODAY()&gt;P17),"Overdue",IF(L17&lt;&gt;"","Verifying",IF(J17&lt;&gt;"","Root cause found",IF(H17&lt;&gt;"","Contained","Open"))))))</f>
        <v/>
      </c>
    </row>
    <row r="18" customFormat="false" ht="15" hidden="false" customHeight="false" outlineLevel="0" collapsed="false">
      <c r="A18" s="6"/>
      <c r="B18" s="6"/>
      <c r="C18" s="6"/>
      <c r="D18" s="6"/>
      <c r="E18" s="17"/>
      <c r="F18" s="6"/>
      <c r="G18" s="6"/>
      <c r="H18" s="17"/>
      <c r="I18" s="6"/>
      <c r="J18" s="17"/>
      <c r="K18" s="6"/>
      <c r="L18" s="17"/>
      <c r="M18" s="6"/>
      <c r="N18" s="17"/>
      <c r="O18" s="17"/>
      <c r="P18" s="14" t="str">
        <f aca="false">IF(OR(E18="",D18=""),"",E18+INDEX(Settings!$D$5:$D$7,MATCH(D18,Settings!$A$5:$A$7,0)))</f>
        <v/>
      </c>
      <c r="Q18" s="15" t="str">
        <f aca="true">IF(E18="","",IF(O18&lt;&gt;"",O18-E18,TODAY()-E18))</f>
        <v/>
      </c>
      <c r="R18" s="16" t="str">
        <f aca="false">IF(OR(H18="",E18="",D18=""),"",IF((H18-E18)*24&lt;=INDEX(Settings!$B$5:$B$7,MATCH(D18,Settings!$A$5:$A$7,0)),"Yes","No"))</f>
        <v/>
      </c>
      <c r="S18" s="16" t="str">
        <f aca="true">IF(E18="","",IF(O18&lt;&gt;"","Closed",IF(AND(P18&lt;&gt;"",TODAY()&gt;P18),"Overdue",IF(L18&lt;&gt;"","Verifying",IF(J18&lt;&gt;"","Root cause found",IF(H18&lt;&gt;"","Contained","Open"))))))</f>
        <v/>
      </c>
    </row>
    <row r="19" customFormat="false" ht="15" hidden="false" customHeight="false" outlineLevel="0" collapsed="false">
      <c r="A19" s="6"/>
      <c r="B19" s="6"/>
      <c r="C19" s="6"/>
      <c r="D19" s="6"/>
      <c r="E19" s="17"/>
      <c r="F19" s="6"/>
      <c r="G19" s="6"/>
      <c r="H19" s="17"/>
      <c r="I19" s="6"/>
      <c r="J19" s="17"/>
      <c r="K19" s="6"/>
      <c r="L19" s="17"/>
      <c r="M19" s="6"/>
      <c r="N19" s="17"/>
      <c r="O19" s="17"/>
      <c r="P19" s="14" t="str">
        <f aca="false">IF(OR(E19="",D19=""),"",E19+INDEX(Settings!$D$5:$D$7,MATCH(D19,Settings!$A$5:$A$7,0)))</f>
        <v/>
      </c>
      <c r="Q19" s="15" t="str">
        <f aca="true">IF(E19="","",IF(O19&lt;&gt;"",O19-E19,TODAY()-E19))</f>
        <v/>
      </c>
      <c r="R19" s="16" t="str">
        <f aca="false">IF(OR(H19="",E19="",D19=""),"",IF((H19-E19)*24&lt;=INDEX(Settings!$B$5:$B$7,MATCH(D19,Settings!$A$5:$A$7,0)),"Yes","No"))</f>
        <v/>
      </c>
      <c r="S19" s="16" t="str">
        <f aca="true">IF(E19="","",IF(O19&lt;&gt;"","Closed",IF(AND(P19&lt;&gt;"",TODAY()&gt;P19),"Overdue",IF(L19&lt;&gt;"","Verifying",IF(J19&lt;&gt;"","Root cause found",IF(H19&lt;&gt;"","Contained","Open"))))))</f>
        <v/>
      </c>
    </row>
    <row r="20" customFormat="false" ht="15" hidden="false" customHeight="false" outlineLevel="0" collapsed="false">
      <c r="A20" s="6"/>
      <c r="B20" s="6"/>
      <c r="C20" s="6"/>
      <c r="D20" s="6"/>
      <c r="E20" s="17"/>
      <c r="F20" s="6"/>
      <c r="G20" s="6"/>
      <c r="H20" s="17"/>
      <c r="I20" s="6"/>
      <c r="J20" s="17"/>
      <c r="K20" s="6"/>
      <c r="L20" s="17"/>
      <c r="M20" s="6"/>
      <c r="N20" s="17"/>
      <c r="O20" s="17"/>
      <c r="P20" s="14" t="str">
        <f aca="false">IF(OR(E20="",D20=""),"",E20+INDEX(Settings!$D$5:$D$7,MATCH(D20,Settings!$A$5:$A$7,0)))</f>
        <v/>
      </c>
      <c r="Q20" s="15" t="str">
        <f aca="true">IF(E20="","",IF(O20&lt;&gt;"",O20-E20,TODAY()-E20))</f>
        <v/>
      </c>
      <c r="R20" s="16" t="str">
        <f aca="false">IF(OR(H20="",E20="",D20=""),"",IF((H20-E20)*24&lt;=INDEX(Settings!$B$5:$B$7,MATCH(D20,Settings!$A$5:$A$7,0)),"Yes","No"))</f>
        <v/>
      </c>
      <c r="S20" s="16" t="str">
        <f aca="true">IF(E20="","",IF(O20&lt;&gt;"","Closed",IF(AND(P20&lt;&gt;"",TODAY()&gt;P20),"Overdue",IF(L20&lt;&gt;"","Verifying",IF(J20&lt;&gt;"","Root cause found",IF(H20&lt;&gt;"","Contained","Open"))))))</f>
        <v/>
      </c>
    </row>
    <row r="21" customFormat="false" ht="15" hidden="false" customHeight="false" outlineLevel="0" collapsed="false">
      <c r="A21" s="6"/>
      <c r="B21" s="6"/>
      <c r="C21" s="6"/>
      <c r="D21" s="6"/>
      <c r="E21" s="17"/>
      <c r="F21" s="6"/>
      <c r="G21" s="6"/>
      <c r="H21" s="17"/>
      <c r="I21" s="6"/>
      <c r="J21" s="17"/>
      <c r="K21" s="6"/>
      <c r="L21" s="17"/>
      <c r="M21" s="6"/>
      <c r="N21" s="17"/>
      <c r="O21" s="17"/>
      <c r="P21" s="14" t="str">
        <f aca="false">IF(OR(E21="",D21=""),"",E21+INDEX(Settings!$D$5:$D$7,MATCH(D21,Settings!$A$5:$A$7,0)))</f>
        <v/>
      </c>
      <c r="Q21" s="15" t="str">
        <f aca="true">IF(E21="","",IF(O21&lt;&gt;"",O21-E21,TODAY()-E21))</f>
        <v/>
      </c>
      <c r="R21" s="16" t="str">
        <f aca="false">IF(OR(H21="",E21="",D21=""),"",IF((H21-E21)*24&lt;=INDEX(Settings!$B$5:$B$7,MATCH(D21,Settings!$A$5:$A$7,0)),"Yes","No"))</f>
        <v/>
      </c>
      <c r="S21" s="16" t="str">
        <f aca="true">IF(E21="","",IF(O21&lt;&gt;"","Closed",IF(AND(P21&lt;&gt;"",TODAY()&gt;P21),"Overdue",IF(L21&lt;&gt;"","Verifying",IF(J21&lt;&gt;"","Root cause found",IF(H21&lt;&gt;"","Contained","Open"))))))</f>
        <v/>
      </c>
    </row>
    <row r="22" customFormat="false" ht="15" hidden="false" customHeight="false" outlineLevel="0" collapsed="false">
      <c r="A22" s="6"/>
      <c r="B22" s="6"/>
      <c r="C22" s="6"/>
      <c r="D22" s="6"/>
      <c r="E22" s="17"/>
      <c r="F22" s="6"/>
      <c r="G22" s="6"/>
      <c r="H22" s="17"/>
      <c r="I22" s="6"/>
      <c r="J22" s="17"/>
      <c r="K22" s="6"/>
      <c r="L22" s="17"/>
      <c r="M22" s="6"/>
      <c r="N22" s="17"/>
      <c r="O22" s="17"/>
      <c r="P22" s="14" t="str">
        <f aca="false">IF(OR(E22="",D22=""),"",E22+INDEX(Settings!$D$5:$D$7,MATCH(D22,Settings!$A$5:$A$7,0)))</f>
        <v/>
      </c>
      <c r="Q22" s="15" t="str">
        <f aca="true">IF(E22="","",IF(O22&lt;&gt;"",O22-E22,TODAY()-E22))</f>
        <v/>
      </c>
      <c r="R22" s="16" t="str">
        <f aca="false">IF(OR(H22="",E22="",D22=""),"",IF((H22-E22)*24&lt;=INDEX(Settings!$B$5:$B$7,MATCH(D22,Settings!$A$5:$A$7,0)),"Yes","No"))</f>
        <v/>
      </c>
      <c r="S22" s="16" t="str">
        <f aca="true">IF(E22="","",IF(O22&lt;&gt;"","Closed",IF(AND(P22&lt;&gt;"",TODAY()&gt;P22),"Overdue",IF(L22&lt;&gt;"","Verifying",IF(J22&lt;&gt;"","Root cause found",IF(H22&lt;&gt;"","Contained","Open"))))))</f>
        <v/>
      </c>
    </row>
    <row r="23" customFormat="false" ht="15" hidden="false" customHeight="false" outlineLevel="0" collapsed="false">
      <c r="A23" s="6"/>
      <c r="B23" s="6"/>
      <c r="C23" s="6"/>
      <c r="D23" s="6"/>
      <c r="E23" s="17"/>
      <c r="F23" s="6"/>
      <c r="G23" s="6"/>
      <c r="H23" s="17"/>
      <c r="I23" s="6"/>
      <c r="J23" s="17"/>
      <c r="K23" s="6"/>
      <c r="L23" s="17"/>
      <c r="M23" s="6"/>
      <c r="N23" s="17"/>
      <c r="O23" s="17"/>
      <c r="P23" s="14" t="str">
        <f aca="false">IF(OR(E23="",D23=""),"",E23+INDEX(Settings!$D$5:$D$7,MATCH(D23,Settings!$A$5:$A$7,0)))</f>
        <v/>
      </c>
      <c r="Q23" s="15" t="str">
        <f aca="true">IF(E23="","",IF(O23&lt;&gt;"",O23-E23,TODAY()-E23))</f>
        <v/>
      </c>
      <c r="R23" s="16" t="str">
        <f aca="false">IF(OR(H23="",E23="",D23=""),"",IF((H23-E23)*24&lt;=INDEX(Settings!$B$5:$B$7,MATCH(D23,Settings!$A$5:$A$7,0)),"Yes","No"))</f>
        <v/>
      </c>
      <c r="S23" s="16" t="str">
        <f aca="true">IF(E23="","",IF(O23&lt;&gt;"","Closed",IF(AND(P23&lt;&gt;"",TODAY()&gt;P23),"Overdue",IF(L23&lt;&gt;"","Verifying",IF(J23&lt;&gt;"","Root cause found",IF(H23&lt;&gt;"","Contained","Open"))))))</f>
        <v/>
      </c>
    </row>
    <row r="24" customFormat="false" ht="15" hidden="false" customHeight="false" outlineLevel="0" collapsed="false">
      <c r="A24" s="6"/>
      <c r="B24" s="6"/>
      <c r="C24" s="6"/>
      <c r="D24" s="6"/>
      <c r="E24" s="17"/>
      <c r="F24" s="6"/>
      <c r="G24" s="6"/>
      <c r="H24" s="17"/>
      <c r="I24" s="6"/>
      <c r="J24" s="17"/>
      <c r="K24" s="6"/>
      <c r="L24" s="17"/>
      <c r="M24" s="6"/>
      <c r="N24" s="17"/>
      <c r="O24" s="17"/>
      <c r="P24" s="14" t="str">
        <f aca="false">IF(OR(E24="",D24=""),"",E24+INDEX(Settings!$D$5:$D$7,MATCH(D24,Settings!$A$5:$A$7,0)))</f>
        <v/>
      </c>
      <c r="Q24" s="15" t="str">
        <f aca="true">IF(E24="","",IF(O24&lt;&gt;"",O24-E24,TODAY()-E24))</f>
        <v/>
      </c>
      <c r="R24" s="16" t="str">
        <f aca="false">IF(OR(H24="",E24="",D24=""),"",IF((H24-E24)*24&lt;=INDEX(Settings!$B$5:$B$7,MATCH(D24,Settings!$A$5:$A$7,0)),"Yes","No"))</f>
        <v/>
      </c>
      <c r="S24" s="16" t="str">
        <f aca="true">IF(E24="","",IF(O24&lt;&gt;"","Closed",IF(AND(P24&lt;&gt;"",TODAY()&gt;P24),"Overdue",IF(L24&lt;&gt;"","Verifying",IF(J24&lt;&gt;"","Root cause found",IF(H24&lt;&gt;"","Contained","Open"))))))</f>
        <v/>
      </c>
    </row>
    <row r="25" customFormat="false" ht="15" hidden="false" customHeight="false" outlineLevel="0" collapsed="false">
      <c r="A25" s="6"/>
      <c r="B25" s="6"/>
      <c r="C25" s="6"/>
      <c r="D25" s="6"/>
      <c r="E25" s="17"/>
      <c r="F25" s="6"/>
      <c r="G25" s="6"/>
      <c r="H25" s="17"/>
      <c r="I25" s="6"/>
      <c r="J25" s="17"/>
      <c r="K25" s="6"/>
      <c r="L25" s="17"/>
      <c r="M25" s="6"/>
      <c r="N25" s="17"/>
      <c r="O25" s="17"/>
      <c r="P25" s="14" t="str">
        <f aca="false">IF(OR(E25="",D25=""),"",E25+INDEX(Settings!$D$5:$D$7,MATCH(D25,Settings!$A$5:$A$7,0)))</f>
        <v/>
      </c>
      <c r="Q25" s="15" t="str">
        <f aca="true">IF(E25="","",IF(O25&lt;&gt;"",O25-E25,TODAY()-E25))</f>
        <v/>
      </c>
      <c r="R25" s="16" t="str">
        <f aca="false">IF(OR(H25="",E25="",D25=""),"",IF((H25-E25)*24&lt;=INDEX(Settings!$B$5:$B$7,MATCH(D25,Settings!$A$5:$A$7,0)),"Yes","No"))</f>
        <v/>
      </c>
      <c r="S25" s="16" t="str">
        <f aca="true">IF(E25="","",IF(O25&lt;&gt;"","Closed",IF(AND(P25&lt;&gt;"",TODAY()&gt;P25),"Overdue",IF(L25&lt;&gt;"","Verifying",IF(J25&lt;&gt;"","Root cause found",IF(H25&lt;&gt;"","Contained","Open"))))))</f>
        <v/>
      </c>
    </row>
    <row r="26" customFormat="false" ht="15" hidden="false" customHeight="false" outlineLevel="0" collapsed="false">
      <c r="A26" s="6"/>
      <c r="B26" s="6"/>
      <c r="C26" s="6"/>
      <c r="D26" s="6"/>
      <c r="E26" s="17"/>
      <c r="F26" s="6"/>
      <c r="G26" s="6"/>
      <c r="H26" s="17"/>
      <c r="I26" s="6"/>
      <c r="J26" s="17"/>
      <c r="K26" s="6"/>
      <c r="L26" s="17"/>
      <c r="M26" s="6"/>
      <c r="N26" s="17"/>
      <c r="O26" s="17"/>
      <c r="P26" s="14" t="str">
        <f aca="false">IF(OR(E26="",D26=""),"",E26+INDEX(Settings!$D$5:$D$7,MATCH(D26,Settings!$A$5:$A$7,0)))</f>
        <v/>
      </c>
      <c r="Q26" s="15" t="str">
        <f aca="true">IF(E26="","",IF(O26&lt;&gt;"",O26-E26,TODAY()-E26))</f>
        <v/>
      </c>
      <c r="R26" s="16" t="str">
        <f aca="false">IF(OR(H26="",E26="",D26=""),"",IF((H26-E26)*24&lt;=INDEX(Settings!$B$5:$B$7,MATCH(D26,Settings!$A$5:$A$7,0)),"Yes","No"))</f>
        <v/>
      </c>
      <c r="S26" s="16" t="str">
        <f aca="true">IF(E26="","",IF(O26&lt;&gt;"","Closed",IF(AND(P26&lt;&gt;"",TODAY()&gt;P26),"Overdue",IF(L26&lt;&gt;"","Verifying",IF(J26&lt;&gt;"","Root cause found",IF(H26&lt;&gt;"","Contained","Open"))))))</f>
        <v/>
      </c>
    </row>
    <row r="27" customFormat="false" ht="15" hidden="false" customHeight="false" outlineLevel="0" collapsed="false">
      <c r="A27" s="6"/>
      <c r="B27" s="6"/>
      <c r="C27" s="6"/>
      <c r="D27" s="6"/>
      <c r="E27" s="17"/>
      <c r="F27" s="6"/>
      <c r="G27" s="6"/>
      <c r="H27" s="17"/>
      <c r="I27" s="6"/>
      <c r="J27" s="17"/>
      <c r="K27" s="6"/>
      <c r="L27" s="17"/>
      <c r="M27" s="6"/>
      <c r="N27" s="17"/>
      <c r="O27" s="17"/>
      <c r="P27" s="14" t="str">
        <f aca="false">IF(OR(E27="",D27=""),"",E27+INDEX(Settings!$D$5:$D$7,MATCH(D27,Settings!$A$5:$A$7,0)))</f>
        <v/>
      </c>
      <c r="Q27" s="15" t="str">
        <f aca="true">IF(E27="","",IF(O27&lt;&gt;"",O27-E27,TODAY()-E27))</f>
        <v/>
      </c>
      <c r="R27" s="16" t="str">
        <f aca="false">IF(OR(H27="",E27="",D27=""),"",IF((H27-E27)*24&lt;=INDEX(Settings!$B$5:$B$7,MATCH(D27,Settings!$A$5:$A$7,0)),"Yes","No"))</f>
        <v/>
      </c>
      <c r="S27" s="16" t="str">
        <f aca="true">IF(E27="","",IF(O27&lt;&gt;"","Closed",IF(AND(P27&lt;&gt;"",TODAY()&gt;P27),"Overdue",IF(L27&lt;&gt;"","Verifying",IF(J27&lt;&gt;"","Root cause found",IF(H27&lt;&gt;"","Contained","Open"))))))</f>
        <v/>
      </c>
    </row>
    <row r="28" customFormat="false" ht="15" hidden="false" customHeight="false" outlineLevel="0" collapsed="false">
      <c r="A28" s="6"/>
      <c r="B28" s="6"/>
      <c r="C28" s="6"/>
      <c r="D28" s="6"/>
      <c r="E28" s="17"/>
      <c r="F28" s="6"/>
      <c r="G28" s="6"/>
      <c r="H28" s="17"/>
      <c r="I28" s="6"/>
      <c r="J28" s="17"/>
      <c r="K28" s="6"/>
      <c r="L28" s="17"/>
      <c r="M28" s="6"/>
      <c r="N28" s="17"/>
      <c r="O28" s="17"/>
      <c r="P28" s="14" t="str">
        <f aca="false">IF(OR(E28="",D28=""),"",E28+INDEX(Settings!$D$5:$D$7,MATCH(D28,Settings!$A$5:$A$7,0)))</f>
        <v/>
      </c>
      <c r="Q28" s="15" t="str">
        <f aca="true">IF(E28="","",IF(O28&lt;&gt;"",O28-E28,TODAY()-E28))</f>
        <v/>
      </c>
      <c r="R28" s="16" t="str">
        <f aca="false">IF(OR(H28="",E28="",D28=""),"",IF((H28-E28)*24&lt;=INDEX(Settings!$B$5:$B$7,MATCH(D28,Settings!$A$5:$A$7,0)),"Yes","No"))</f>
        <v/>
      </c>
      <c r="S28" s="16" t="str">
        <f aca="true">IF(E28="","",IF(O28&lt;&gt;"","Closed",IF(AND(P28&lt;&gt;"",TODAY()&gt;P28),"Overdue",IF(L28&lt;&gt;"","Verifying",IF(J28&lt;&gt;"","Root cause found",IF(H28&lt;&gt;"","Contained","Open"))))))</f>
        <v/>
      </c>
    </row>
    <row r="29" customFormat="false" ht="15" hidden="false" customHeight="false" outlineLevel="0" collapsed="false">
      <c r="A29" s="6"/>
      <c r="B29" s="6"/>
      <c r="C29" s="6"/>
      <c r="D29" s="6"/>
      <c r="E29" s="17"/>
      <c r="F29" s="6"/>
      <c r="G29" s="6"/>
      <c r="H29" s="17"/>
      <c r="I29" s="6"/>
      <c r="J29" s="17"/>
      <c r="K29" s="6"/>
      <c r="L29" s="17"/>
      <c r="M29" s="6"/>
      <c r="N29" s="17"/>
      <c r="O29" s="17"/>
      <c r="P29" s="14" t="str">
        <f aca="false">IF(OR(E29="",D29=""),"",E29+INDEX(Settings!$D$5:$D$7,MATCH(D29,Settings!$A$5:$A$7,0)))</f>
        <v/>
      </c>
      <c r="Q29" s="15" t="str">
        <f aca="true">IF(E29="","",IF(O29&lt;&gt;"",O29-E29,TODAY()-E29))</f>
        <v/>
      </c>
      <c r="R29" s="16" t="str">
        <f aca="false">IF(OR(H29="",E29="",D29=""),"",IF((H29-E29)*24&lt;=INDEX(Settings!$B$5:$B$7,MATCH(D29,Settings!$A$5:$A$7,0)),"Yes","No"))</f>
        <v/>
      </c>
      <c r="S29" s="16" t="str">
        <f aca="true">IF(E29="","",IF(O29&lt;&gt;"","Closed",IF(AND(P29&lt;&gt;"",TODAY()&gt;P29),"Overdue",IF(L29&lt;&gt;"","Verifying",IF(J29&lt;&gt;"","Root cause found",IF(H29&lt;&gt;"","Contained","Open"))))))</f>
        <v/>
      </c>
    </row>
    <row r="30" customFormat="false" ht="15" hidden="false" customHeight="false" outlineLevel="0" collapsed="false">
      <c r="A30" s="6"/>
      <c r="B30" s="6"/>
      <c r="C30" s="6"/>
      <c r="D30" s="6"/>
      <c r="E30" s="17"/>
      <c r="F30" s="6"/>
      <c r="G30" s="6"/>
      <c r="H30" s="17"/>
      <c r="I30" s="6"/>
      <c r="J30" s="17"/>
      <c r="K30" s="6"/>
      <c r="L30" s="17"/>
      <c r="M30" s="6"/>
      <c r="N30" s="17"/>
      <c r="O30" s="17"/>
      <c r="P30" s="14" t="str">
        <f aca="false">IF(OR(E30="",D30=""),"",E30+INDEX(Settings!$D$5:$D$7,MATCH(D30,Settings!$A$5:$A$7,0)))</f>
        <v/>
      </c>
      <c r="Q30" s="15" t="str">
        <f aca="true">IF(E30="","",IF(O30&lt;&gt;"",O30-E30,TODAY()-E30))</f>
        <v/>
      </c>
      <c r="R30" s="16" t="str">
        <f aca="false">IF(OR(H30="",E30="",D30=""),"",IF((H30-E30)*24&lt;=INDEX(Settings!$B$5:$B$7,MATCH(D30,Settings!$A$5:$A$7,0)),"Yes","No"))</f>
        <v/>
      </c>
      <c r="S30" s="16" t="str">
        <f aca="true">IF(E30="","",IF(O30&lt;&gt;"","Closed",IF(AND(P30&lt;&gt;"",TODAY()&gt;P30),"Overdue",IF(L30&lt;&gt;"","Verifying",IF(J30&lt;&gt;"","Root cause found",IF(H30&lt;&gt;"","Contained","Open"))))))</f>
        <v/>
      </c>
    </row>
    <row r="31" customFormat="false" ht="15" hidden="false" customHeight="false" outlineLevel="0" collapsed="false">
      <c r="A31" s="6"/>
      <c r="B31" s="6"/>
      <c r="C31" s="6"/>
      <c r="D31" s="6"/>
      <c r="E31" s="17"/>
      <c r="F31" s="6"/>
      <c r="G31" s="6"/>
      <c r="H31" s="17"/>
      <c r="I31" s="6"/>
      <c r="J31" s="17"/>
      <c r="K31" s="6"/>
      <c r="L31" s="17"/>
      <c r="M31" s="6"/>
      <c r="N31" s="17"/>
      <c r="O31" s="17"/>
      <c r="P31" s="14" t="str">
        <f aca="false">IF(OR(E31="",D31=""),"",E31+INDEX(Settings!$D$5:$D$7,MATCH(D31,Settings!$A$5:$A$7,0)))</f>
        <v/>
      </c>
      <c r="Q31" s="15" t="str">
        <f aca="true">IF(E31="","",IF(O31&lt;&gt;"",O31-E31,TODAY()-E31))</f>
        <v/>
      </c>
      <c r="R31" s="16" t="str">
        <f aca="false">IF(OR(H31="",E31="",D31=""),"",IF((H31-E31)*24&lt;=INDEX(Settings!$B$5:$B$7,MATCH(D31,Settings!$A$5:$A$7,0)),"Yes","No"))</f>
        <v/>
      </c>
      <c r="S31" s="16" t="str">
        <f aca="true">IF(E31="","",IF(O31&lt;&gt;"","Closed",IF(AND(P31&lt;&gt;"",TODAY()&gt;P31),"Overdue",IF(L31&lt;&gt;"","Verifying",IF(J31&lt;&gt;"","Root cause found",IF(H31&lt;&gt;"","Contained","Open"))))))</f>
        <v/>
      </c>
    </row>
    <row r="32" customFormat="false" ht="15" hidden="false" customHeight="false" outlineLevel="0" collapsed="false">
      <c r="A32" s="6"/>
      <c r="B32" s="6"/>
      <c r="C32" s="6"/>
      <c r="D32" s="6"/>
      <c r="E32" s="17"/>
      <c r="F32" s="6"/>
      <c r="G32" s="6"/>
      <c r="H32" s="17"/>
      <c r="I32" s="6"/>
      <c r="J32" s="17"/>
      <c r="K32" s="6"/>
      <c r="L32" s="17"/>
      <c r="M32" s="6"/>
      <c r="N32" s="17"/>
      <c r="O32" s="17"/>
      <c r="P32" s="14" t="str">
        <f aca="false">IF(OR(E32="",D32=""),"",E32+INDEX(Settings!$D$5:$D$7,MATCH(D32,Settings!$A$5:$A$7,0)))</f>
        <v/>
      </c>
      <c r="Q32" s="15" t="str">
        <f aca="true">IF(E32="","",IF(O32&lt;&gt;"",O32-E32,TODAY()-E32))</f>
        <v/>
      </c>
      <c r="R32" s="16" t="str">
        <f aca="false">IF(OR(H32="",E32="",D32=""),"",IF((H32-E32)*24&lt;=INDEX(Settings!$B$5:$B$7,MATCH(D32,Settings!$A$5:$A$7,0)),"Yes","No"))</f>
        <v/>
      </c>
      <c r="S32" s="16" t="str">
        <f aca="true">IF(E32="","",IF(O32&lt;&gt;"","Closed",IF(AND(P32&lt;&gt;"",TODAY()&gt;P32),"Overdue",IF(L32&lt;&gt;"","Verifying",IF(J32&lt;&gt;"","Root cause found",IF(H32&lt;&gt;"","Contained","Open"))))))</f>
        <v/>
      </c>
    </row>
    <row r="33" customFormat="false" ht="15" hidden="false" customHeight="false" outlineLevel="0" collapsed="false">
      <c r="A33" s="6"/>
      <c r="B33" s="6"/>
      <c r="C33" s="6"/>
      <c r="D33" s="6"/>
      <c r="E33" s="17"/>
      <c r="F33" s="6"/>
      <c r="G33" s="6"/>
      <c r="H33" s="17"/>
      <c r="I33" s="6"/>
      <c r="J33" s="17"/>
      <c r="K33" s="6"/>
      <c r="L33" s="17"/>
      <c r="M33" s="6"/>
      <c r="N33" s="17"/>
      <c r="O33" s="17"/>
      <c r="P33" s="14" t="str">
        <f aca="false">IF(OR(E33="",D33=""),"",E33+INDEX(Settings!$D$5:$D$7,MATCH(D33,Settings!$A$5:$A$7,0)))</f>
        <v/>
      </c>
      <c r="Q33" s="15" t="str">
        <f aca="true">IF(E33="","",IF(O33&lt;&gt;"",O33-E33,TODAY()-E33))</f>
        <v/>
      </c>
      <c r="R33" s="16" t="str">
        <f aca="false">IF(OR(H33="",E33="",D33=""),"",IF((H33-E33)*24&lt;=INDEX(Settings!$B$5:$B$7,MATCH(D33,Settings!$A$5:$A$7,0)),"Yes","No"))</f>
        <v/>
      </c>
      <c r="S33" s="16" t="str">
        <f aca="true">IF(E33="","",IF(O33&lt;&gt;"","Closed",IF(AND(P33&lt;&gt;"",TODAY()&gt;P33),"Overdue",IF(L33&lt;&gt;"","Verifying",IF(J33&lt;&gt;"","Root cause found",IF(H33&lt;&gt;"","Contained","Open"))))))</f>
        <v/>
      </c>
    </row>
    <row r="34" customFormat="false" ht="15" hidden="false" customHeight="false" outlineLevel="0" collapsed="false">
      <c r="A34" s="6"/>
      <c r="B34" s="6"/>
      <c r="C34" s="6"/>
      <c r="D34" s="6"/>
      <c r="E34" s="17"/>
      <c r="F34" s="6"/>
      <c r="G34" s="6"/>
      <c r="H34" s="17"/>
      <c r="I34" s="6"/>
      <c r="J34" s="17"/>
      <c r="K34" s="6"/>
      <c r="L34" s="17"/>
      <c r="M34" s="6"/>
      <c r="N34" s="17"/>
      <c r="O34" s="17"/>
      <c r="P34" s="14" t="str">
        <f aca="false">IF(OR(E34="",D34=""),"",E34+INDEX(Settings!$D$5:$D$7,MATCH(D34,Settings!$A$5:$A$7,0)))</f>
        <v/>
      </c>
      <c r="Q34" s="15" t="str">
        <f aca="true">IF(E34="","",IF(O34&lt;&gt;"",O34-E34,TODAY()-E34))</f>
        <v/>
      </c>
      <c r="R34" s="16" t="str">
        <f aca="false">IF(OR(H34="",E34="",D34=""),"",IF((H34-E34)*24&lt;=INDEX(Settings!$B$5:$B$7,MATCH(D34,Settings!$A$5:$A$7,0)),"Yes","No"))</f>
        <v/>
      </c>
      <c r="S34" s="16" t="str">
        <f aca="true">IF(E34="","",IF(O34&lt;&gt;"","Closed",IF(AND(P34&lt;&gt;"",TODAY()&gt;P34),"Overdue",IF(L34&lt;&gt;"","Verifying",IF(J34&lt;&gt;"","Root cause found",IF(H34&lt;&gt;"","Contained","Open"))))))</f>
        <v/>
      </c>
    </row>
    <row r="35" customFormat="false" ht="15" hidden="false" customHeight="false" outlineLevel="0" collapsed="false">
      <c r="A35" s="6"/>
      <c r="B35" s="6"/>
      <c r="C35" s="6"/>
      <c r="D35" s="6"/>
      <c r="E35" s="17"/>
      <c r="F35" s="6"/>
      <c r="G35" s="6"/>
      <c r="H35" s="17"/>
      <c r="I35" s="6"/>
      <c r="J35" s="17"/>
      <c r="K35" s="6"/>
      <c r="L35" s="17"/>
      <c r="M35" s="6"/>
      <c r="N35" s="17"/>
      <c r="O35" s="17"/>
      <c r="P35" s="14" t="str">
        <f aca="false">IF(OR(E35="",D35=""),"",E35+INDEX(Settings!$D$5:$D$7,MATCH(D35,Settings!$A$5:$A$7,0)))</f>
        <v/>
      </c>
      <c r="Q35" s="15" t="str">
        <f aca="true">IF(E35="","",IF(O35&lt;&gt;"",O35-E35,TODAY()-E35))</f>
        <v/>
      </c>
      <c r="R35" s="16" t="str">
        <f aca="false">IF(OR(H35="",E35="",D35=""),"",IF((H35-E35)*24&lt;=INDEX(Settings!$B$5:$B$7,MATCH(D35,Settings!$A$5:$A$7,0)),"Yes","No"))</f>
        <v/>
      </c>
      <c r="S35" s="16" t="str">
        <f aca="true">IF(E35="","",IF(O35&lt;&gt;"","Closed",IF(AND(P35&lt;&gt;"",TODAY()&gt;P35),"Overdue",IF(L35&lt;&gt;"","Verifying",IF(J35&lt;&gt;"","Root cause found",IF(H35&lt;&gt;"","Contained","Open"))))))</f>
        <v/>
      </c>
    </row>
    <row r="36" customFormat="false" ht="15" hidden="false" customHeight="false" outlineLevel="0" collapsed="false">
      <c r="A36" s="6"/>
      <c r="B36" s="6"/>
      <c r="C36" s="6"/>
      <c r="D36" s="6"/>
      <c r="E36" s="17"/>
      <c r="F36" s="6"/>
      <c r="G36" s="6"/>
      <c r="H36" s="17"/>
      <c r="I36" s="6"/>
      <c r="J36" s="17"/>
      <c r="K36" s="6"/>
      <c r="L36" s="17"/>
      <c r="M36" s="6"/>
      <c r="N36" s="17"/>
      <c r="O36" s="17"/>
      <c r="P36" s="14" t="str">
        <f aca="false">IF(OR(E36="",D36=""),"",E36+INDEX(Settings!$D$5:$D$7,MATCH(D36,Settings!$A$5:$A$7,0)))</f>
        <v/>
      </c>
      <c r="Q36" s="15" t="str">
        <f aca="true">IF(E36="","",IF(O36&lt;&gt;"",O36-E36,TODAY()-E36))</f>
        <v/>
      </c>
      <c r="R36" s="16" t="str">
        <f aca="false">IF(OR(H36="",E36="",D36=""),"",IF((H36-E36)*24&lt;=INDEX(Settings!$B$5:$B$7,MATCH(D36,Settings!$A$5:$A$7,0)),"Yes","No"))</f>
        <v/>
      </c>
      <c r="S36" s="16" t="str">
        <f aca="true">IF(E36="","",IF(O36&lt;&gt;"","Closed",IF(AND(P36&lt;&gt;"",TODAY()&gt;P36),"Overdue",IF(L36&lt;&gt;"","Verifying",IF(J36&lt;&gt;"","Root cause found",IF(H36&lt;&gt;"","Contained","Open"))))))</f>
        <v/>
      </c>
    </row>
    <row r="37" customFormat="false" ht="15" hidden="false" customHeight="false" outlineLevel="0" collapsed="false">
      <c r="A37" s="6"/>
      <c r="B37" s="6"/>
      <c r="C37" s="6"/>
      <c r="D37" s="6"/>
      <c r="E37" s="17"/>
      <c r="F37" s="6"/>
      <c r="G37" s="6"/>
      <c r="H37" s="17"/>
      <c r="I37" s="6"/>
      <c r="J37" s="17"/>
      <c r="K37" s="6"/>
      <c r="L37" s="17"/>
      <c r="M37" s="6"/>
      <c r="N37" s="17"/>
      <c r="O37" s="17"/>
      <c r="P37" s="14" t="str">
        <f aca="false">IF(OR(E37="",D37=""),"",E37+INDEX(Settings!$D$5:$D$7,MATCH(D37,Settings!$A$5:$A$7,0)))</f>
        <v/>
      </c>
      <c r="Q37" s="15" t="str">
        <f aca="true">IF(E37="","",IF(O37&lt;&gt;"",O37-E37,TODAY()-E37))</f>
        <v/>
      </c>
      <c r="R37" s="16" t="str">
        <f aca="false">IF(OR(H37="",E37="",D37=""),"",IF((H37-E37)*24&lt;=INDEX(Settings!$B$5:$B$7,MATCH(D37,Settings!$A$5:$A$7,0)),"Yes","No"))</f>
        <v/>
      </c>
      <c r="S37" s="16" t="str">
        <f aca="true">IF(E37="","",IF(O37&lt;&gt;"","Closed",IF(AND(P37&lt;&gt;"",TODAY()&gt;P37),"Overdue",IF(L37&lt;&gt;"","Verifying",IF(J37&lt;&gt;"","Root cause found",IF(H37&lt;&gt;"","Contained","Open"))))))</f>
        <v/>
      </c>
    </row>
    <row r="38" customFormat="false" ht="15" hidden="false" customHeight="false" outlineLevel="0" collapsed="false">
      <c r="A38" s="6"/>
      <c r="B38" s="6"/>
      <c r="C38" s="6"/>
      <c r="D38" s="6"/>
      <c r="E38" s="17"/>
      <c r="F38" s="6"/>
      <c r="G38" s="6"/>
      <c r="H38" s="17"/>
      <c r="I38" s="6"/>
      <c r="J38" s="17"/>
      <c r="K38" s="6"/>
      <c r="L38" s="17"/>
      <c r="M38" s="6"/>
      <c r="N38" s="17"/>
      <c r="O38" s="17"/>
      <c r="P38" s="14" t="str">
        <f aca="false">IF(OR(E38="",D38=""),"",E38+INDEX(Settings!$D$5:$D$7,MATCH(D38,Settings!$A$5:$A$7,0)))</f>
        <v/>
      </c>
      <c r="Q38" s="15" t="str">
        <f aca="true">IF(E38="","",IF(O38&lt;&gt;"",O38-E38,TODAY()-E38))</f>
        <v/>
      </c>
      <c r="R38" s="16" t="str">
        <f aca="false">IF(OR(H38="",E38="",D38=""),"",IF((H38-E38)*24&lt;=INDEX(Settings!$B$5:$B$7,MATCH(D38,Settings!$A$5:$A$7,0)),"Yes","No"))</f>
        <v/>
      </c>
      <c r="S38" s="16" t="str">
        <f aca="true">IF(E38="","",IF(O38&lt;&gt;"","Closed",IF(AND(P38&lt;&gt;"",TODAY()&gt;P38),"Overdue",IF(L38&lt;&gt;"","Verifying",IF(J38&lt;&gt;"","Root cause found",IF(H38&lt;&gt;"","Contained","Open"))))))</f>
        <v/>
      </c>
    </row>
    <row r="39" customFormat="false" ht="15" hidden="false" customHeight="false" outlineLevel="0" collapsed="false">
      <c r="A39" s="6"/>
      <c r="B39" s="6"/>
      <c r="C39" s="6"/>
      <c r="D39" s="6"/>
      <c r="E39" s="17"/>
      <c r="F39" s="6"/>
      <c r="G39" s="6"/>
      <c r="H39" s="17"/>
      <c r="I39" s="6"/>
      <c r="J39" s="17"/>
      <c r="K39" s="6"/>
      <c r="L39" s="17"/>
      <c r="M39" s="6"/>
      <c r="N39" s="17"/>
      <c r="O39" s="17"/>
      <c r="P39" s="14" t="str">
        <f aca="false">IF(OR(E39="",D39=""),"",E39+INDEX(Settings!$D$5:$D$7,MATCH(D39,Settings!$A$5:$A$7,0)))</f>
        <v/>
      </c>
      <c r="Q39" s="15" t="str">
        <f aca="true">IF(E39="","",IF(O39&lt;&gt;"",O39-E39,TODAY()-E39))</f>
        <v/>
      </c>
      <c r="R39" s="16" t="str">
        <f aca="false">IF(OR(H39="",E39="",D39=""),"",IF((H39-E39)*24&lt;=INDEX(Settings!$B$5:$B$7,MATCH(D39,Settings!$A$5:$A$7,0)),"Yes","No"))</f>
        <v/>
      </c>
      <c r="S39" s="16" t="str">
        <f aca="true">IF(E39="","",IF(O39&lt;&gt;"","Closed",IF(AND(P39&lt;&gt;"",TODAY()&gt;P39),"Overdue",IF(L39&lt;&gt;"","Verifying",IF(J39&lt;&gt;"","Root cause found",IF(H39&lt;&gt;"","Contained","Open"))))))</f>
        <v/>
      </c>
    </row>
    <row r="40" customFormat="false" ht="15" hidden="false" customHeight="false" outlineLevel="0" collapsed="false">
      <c r="A40" s="6"/>
      <c r="B40" s="6"/>
      <c r="C40" s="6"/>
      <c r="D40" s="6"/>
      <c r="E40" s="17"/>
      <c r="F40" s="6"/>
      <c r="G40" s="6"/>
      <c r="H40" s="17"/>
      <c r="I40" s="6"/>
      <c r="J40" s="17"/>
      <c r="K40" s="6"/>
      <c r="L40" s="17"/>
      <c r="M40" s="6"/>
      <c r="N40" s="17"/>
      <c r="O40" s="17"/>
      <c r="P40" s="14" t="str">
        <f aca="false">IF(OR(E40="",D40=""),"",E40+INDEX(Settings!$D$5:$D$7,MATCH(D40,Settings!$A$5:$A$7,0)))</f>
        <v/>
      </c>
      <c r="Q40" s="15" t="str">
        <f aca="true">IF(E40="","",IF(O40&lt;&gt;"",O40-E40,TODAY()-E40))</f>
        <v/>
      </c>
      <c r="R40" s="16" t="str">
        <f aca="false">IF(OR(H40="",E40="",D40=""),"",IF((H40-E40)*24&lt;=INDEX(Settings!$B$5:$B$7,MATCH(D40,Settings!$A$5:$A$7,0)),"Yes","No"))</f>
        <v/>
      </c>
      <c r="S40" s="16" t="str">
        <f aca="true">IF(E40="","",IF(O40&lt;&gt;"","Closed",IF(AND(P40&lt;&gt;"",TODAY()&gt;P40),"Overdue",IF(L40&lt;&gt;"","Verifying",IF(J40&lt;&gt;"","Root cause found",IF(H40&lt;&gt;"","Contained","Open"))))))</f>
        <v/>
      </c>
    </row>
    <row r="41" customFormat="false" ht="15" hidden="false" customHeight="false" outlineLevel="0" collapsed="false">
      <c r="A41" s="6"/>
      <c r="B41" s="6"/>
      <c r="C41" s="6"/>
      <c r="D41" s="6"/>
      <c r="E41" s="17"/>
      <c r="F41" s="6"/>
      <c r="G41" s="6"/>
      <c r="H41" s="17"/>
      <c r="I41" s="6"/>
      <c r="J41" s="17"/>
      <c r="K41" s="6"/>
      <c r="L41" s="17"/>
      <c r="M41" s="6"/>
      <c r="N41" s="17"/>
      <c r="O41" s="17"/>
      <c r="P41" s="14" t="str">
        <f aca="false">IF(OR(E41="",D41=""),"",E41+INDEX(Settings!$D$5:$D$7,MATCH(D41,Settings!$A$5:$A$7,0)))</f>
        <v/>
      </c>
      <c r="Q41" s="15" t="str">
        <f aca="true">IF(E41="","",IF(O41&lt;&gt;"",O41-E41,TODAY()-E41))</f>
        <v/>
      </c>
      <c r="R41" s="16" t="str">
        <f aca="false">IF(OR(H41="",E41="",D41=""),"",IF((H41-E41)*24&lt;=INDEX(Settings!$B$5:$B$7,MATCH(D41,Settings!$A$5:$A$7,0)),"Yes","No"))</f>
        <v/>
      </c>
      <c r="S41" s="16" t="str">
        <f aca="true">IF(E41="","",IF(O41&lt;&gt;"","Closed",IF(AND(P41&lt;&gt;"",TODAY()&gt;P41),"Overdue",IF(L41&lt;&gt;"","Verifying",IF(J41&lt;&gt;"","Root cause found",IF(H41&lt;&gt;"","Contained","Open"))))))</f>
        <v/>
      </c>
    </row>
    <row r="42" customFormat="false" ht="15" hidden="false" customHeight="false" outlineLevel="0" collapsed="false">
      <c r="A42" s="6"/>
      <c r="B42" s="6"/>
      <c r="C42" s="6"/>
      <c r="D42" s="6"/>
      <c r="E42" s="17"/>
      <c r="F42" s="6"/>
      <c r="G42" s="6"/>
      <c r="H42" s="17"/>
      <c r="I42" s="6"/>
      <c r="J42" s="17"/>
      <c r="K42" s="6"/>
      <c r="L42" s="17"/>
      <c r="M42" s="6"/>
      <c r="N42" s="17"/>
      <c r="O42" s="17"/>
      <c r="P42" s="14" t="str">
        <f aca="false">IF(OR(E42="",D42=""),"",E42+INDEX(Settings!$D$5:$D$7,MATCH(D42,Settings!$A$5:$A$7,0)))</f>
        <v/>
      </c>
      <c r="Q42" s="15" t="str">
        <f aca="true">IF(E42="","",IF(O42&lt;&gt;"",O42-E42,TODAY()-E42))</f>
        <v/>
      </c>
      <c r="R42" s="16" t="str">
        <f aca="false">IF(OR(H42="",E42="",D42=""),"",IF((H42-E42)*24&lt;=INDEX(Settings!$B$5:$B$7,MATCH(D42,Settings!$A$5:$A$7,0)),"Yes","No"))</f>
        <v/>
      </c>
      <c r="S42" s="16" t="str">
        <f aca="true">IF(E42="","",IF(O42&lt;&gt;"","Closed",IF(AND(P42&lt;&gt;"",TODAY()&gt;P42),"Overdue",IF(L42&lt;&gt;"","Verifying",IF(J42&lt;&gt;"","Root cause found",IF(H42&lt;&gt;"","Contained","Open"))))))</f>
        <v/>
      </c>
    </row>
    <row r="43" customFormat="false" ht="15" hidden="false" customHeight="false" outlineLevel="0" collapsed="false">
      <c r="A43" s="6"/>
      <c r="B43" s="6"/>
      <c r="C43" s="6"/>
      <c r="D43" s="6"/>
      <c r="E43" s="17"/>
      <c r="F43" s="6"/>
      <c r="G43" s="6"/>
      <c r="H43" s="17"/>
      <c r="I43" s="6"/>
      <c r="J43" s="17"/>
      <c r="K43" s="6"/>
      <c r="L43" s="17"/>
      <c r="M43" s="6"/>
      <c r="N43" s="17"/>
      <c r="O43" s="17"/>
      <c r="P43" s="14" t="str">
        <f aca="false">IF(OR(E43="",D43=""),"",E43+INDEX(Settings!$D$5:$D$7,MATCH(D43,Settings!$A$5:$A$7,0)))</f>
        <v/>
      </c>
      <c r="Q43" s="15" t="str">
        <f aca="true">IF(E43="","",IF(O43&lt;&gt;"",O43-E43,TODAY()-E43))</f>
        <v/>
      </c>
      <c r="R43" s="16" t="str">
        <f aca="false">IF(OR(H43="",E43="",D43=""),"",IF((H43-E43)*24&lt;=INDEX(Settings!$B$5:$B$7,MATCH(D43,Settings!$A$5:$A$7,0)),"Yes","No"))</f>
        <v/>
      </c>
      <c r="S43" s="16" t="str">
        <f aca="true">IF(E43="","",IF(O43&lt;&gt;"","Closed",IF(AND(P43&lt;&gt;"",TODAY()&gt;P43),"Overdue",IF(L43&lt;&gt;"","Verifying",IF(J43&lt;&gt;"","Root cause found",IF(H43&lt;&gt;"","Contained","Open"))))))</f>
        <v/>
      </c>
    </row>
    <row r="44" customFormat="false" ht="15" hidden="false" customHeight="false" outlineLevel="0" collapsed="false">
      <c r="A44" s="6"/>
      <c r="B44" s="6"/>
      <c r="C44" s="6"/>
      <c r="D44" s="6"/>
      <c r="E44" s="17"/>
      <c r="F44" s="6"/>
      <c r="G44" s="6"/>
      <c r="H44" s="17"/>
      <c r="I44" s="6"/>
      <c r="J44" s="17"/>
      <c r="K44" s="6"/>
      <c r="L44" s="17"/>
      <c r="M44" s="6"/>
      <c r="N44" s="17"/>
      <c r="O44" s="17"/>
      <c r="P44" s="14" t="str">
        <f aca="false">IF(OR(E44="",D44=""),"",E44+INDEX(Settings!$D$5:$D$7,MATCH(D44,Settings!$A$5:$A$7,0)))</f>
        <v/>
      </c>
      <c r="Q44" s="15" t="str">
        <f aca="true">IF(E44="","",IF(O44&lt;&gt;"",O44-E44,TODAY()-E44))</f>
        <v/>
      </c>
      <c r="R44" s="16" t="str">
        <f aca="false">IF(OR(H44="",E44="",D44=""),"",IF((H44-E44)*24&lt;=INDEX(Settings!$B$5:$B$7,MATCH(D44,Settings!$A$5:$A$7,0)),"Yes","No"))</f>
        <v/>
      </c>
      <c r="S44" s="16" t="str">
        <f aca="true">IF(E44="","",IF(O44&lt;&gt;"","Closed",IF(AND(P44&lt;&gt;"",TODAY()&gt;P44),"Overdue",IF(L44&lt;&gt;"","Verifying",IF(J44&lt;&gt;"","Root cause found",IF(H44&lt;&gt;"","Contained","Open"))))))</f>
        <v/>
      </c>
    </row>
    <row r="45" customFormat="false" ht="15" hidden="false" customHeight="false" outlineLevel="0" collapsed="false">
      <c r="A45" s="6"/>
      <c r="B45" s="6"/>
      <c r="C45" s="6"/>
      <c r="D45" s="6"/>
      <c r="E45" s="17"/>
      <c r="F45" s="6"/>
      <c r="G45" s="6"/>
      <c r="H45" s="17"/>
      <c r="I45" s="6"/>
      <c r="J45" s="17"/>
      <c r="K45" s="6"/>
      <c r="L45" s="17"/>
      <c r="M45" s="6"/>
      <c r="N45" s="17"/>
      <c r="O45" s="17"/>
      <c r="P45" s="14" t="str">
        <f aca="false">IF(OR(E45="",D45=""),"",E45+INDEX(Settings!$D$5:$D$7,MATCH(D45,Settings!$A$5:$A$7,0)))</f>
        <v/>
      </c>
      <c r="Q45" s="15" t="str">
        <f aca="true">IF(E45="","",IF(O45&lt;&gt;"",O45-E45,TODAY()-E45))</f>
        <v/>
      </c>
      <c r="R45" s="16" t="str">
        <f aca="false">IF(OR(H45="",E45="",D45=""),"",IF((H45-E45)*24&lt;=INDEX(Settings!$B$5:$B$7,MATCH(D45,Settings!$A$5:$A$7,0)),"Yes","No"))</f>
        <v/>
      </c>
      <c r="S45" s="16" t="str">
        <f aca="true">IF(E45="","",IF(O45&lt;&gt;"","Closed",IF(AND(P45&lt;&gt;"",TODAY()&gt;P45),"Overdue",IF(L45&lt;&gt;"","Verifying",IF(J45&lt;&gt;"","Root cause found",IF(H45&lt;&gt;"","Contained","Open"))))))</f>
        <v/>
      </c>
    </row>
    <row r="46" customFormat="false" ht="15" hidden="false" customHeight="false" outlineLevel="0" collapsed="false">
      <c r="A46" s="6"/>
      <c r="B46" s="6"/>
      <c r="C46" s="6"/>
      <c r="D46" s="6"/>
      <c r="E46" s="17"/>
      <c r="F46" s="6"/>
      <c r="G46" s="6"/>
      <c r="H46" s="17"/>
      <c r="I46" s="6"/>
      <c r="J46" s="17"/>
      <c r="K46" s="6"/>
      <c r="L46" s="17"/>
      <c r="M46" s="6"/>
      <c r="N46" s="17"/>
      <c r="O46" s="17"/>
      <c r="P46" s="14" t="str">
        <f aca="false">IF(OR(E46="",D46=""),"",E46+INDEX(Settings!$D$5:$D$7,MATCH(D46,Settings!$A$5:$A$7,0)))</f>
        <v/>
      </c>
      <c r="Q46" s="15" t="str">
        <f aca="true">IF(E46="","",IF(O46&lt;&gt;"",O46-E46,TODAY()-E46))</f>
        <v/>
      </c>
      <c r="R46" s="16" t="str">
        <f aca="false">IF(OR(H46="",E46="",D46=""),"",IF((H46-E46)*24&lt;=INDEX(Settings!$B$5:$B$7,MATCH(D46,Settings!$A$5:$A$7,0)),"Yes","No"))</f>
        <v/>
      </c>
      <c r="S46" s="16" t="str">
        <f aca="true">IF(E46="","",IF(O46&lt;&gt;"","Closed",IF(AND(P46&lt;&gt;"",TODAY()&gt;P46),"Overdue",IF(L46&lt;&gt;"","Verifying",IF(J46&lt;&gt;"","Root cause found",IF(H46&lt;&gt;"","Contained","Open"))))))</f>
        <v/>
      </c>
    </row>
    <row r="47" customFormat="false" ht="15" hidden="false" customHeight="false" outlineLevel="0" collapsed="false">
      <c r="A47" s="6"/>
      <c r="B47" s="6"/>
      <c r="C47" s="6"/>
      <c r="D47" s="6"/>
      <c r="E47" s="17"/>
      <c r="F47" s="6"/>
      <c r="G47" s="6"/>
      <c r="H47" s="17"/>
      <c r="I47" s="6"/>
      <c r="J47" s="17"/>
      <c r="K47" s="6"/>
      <c r="L47" s="17"/>
      <c r="M47" s="6"/>
      <c r="N47" s="17"/>
      <c r="O47" s="17"/>
      <c r="P47" s="14" t="str">
        <f aca="false">IF(OR(E47="",D47=""),"",E47+INDEX(Settings!$D$5:$D$7,MATCH(D47,Settings!$A$5:$A$7,0)))</f>
        <v/>
      </c>
      <c r="Q47" s="15" t="str">
        <f aca="true">IF(E47="","",IF(O47&lt;&gt;"",O47-E47,TODAY()-E47))</f>
        <v/>
      </c>
      <c r="R47" s="16" t="str">
        <f aca="false">IF(OR(H47="",E47="",D47=""),"",IF((H47-E47)*24&lt;=INDEX(Settings!$B$5:$B$7,MATCH(D47,Settings!$A$5:$A$7,0)),"Yes","No"))</f>
        <v/>
      </c>
      <c r="S47" s="16" t="str">
        <f aca="true">IF(E47="","",IF(O47&lt;&gt;"","Closed",IF(AND(P47&lt;&gt;"",TODAY()&gt;P47),"Overdue",IF(L47&lt;&gt;"","Verifying",IF(J47&lt;&gt;"","Root cause found",IF(H47&lt;&gt;"","Contained","Open"))))))</f>
        <v/>
      </c>
    </row>
    <row r="48" customFormat="false" ht="15" hidden="false" customHeight="false" outlineLevel="0" collapsed="false">
      <c r="A48" s="6"/>
      <c r="B48" s="6"/>
      <c r="C48" s="6"/>
      <c r="D48" s="6"/>
      <c r="E48" s="17"/>
      <c r="F48" s="6"/>
      <c r="G48" s="6"/>
      <c r="H48" s="17"/>
      <c r="I48" s="6"/>
      <c r="J48" s="17"/>
      <c r="K48" s="6"/>
      <c r="L48" s="17"/>
      <c r="M48" s="6"/>
      <c r="N48" s="17"/>
      <c r="O48" s="17"/>
      <c r="P48" s="14" t="str">
        <f aca="false">IF(OR(E48="",D48=""),"",E48+INDEX(Settings!$D$5:$D$7,MATCH(D48,Settings!$A$5:$A$7,0)))</f>
        <v/>
      </c>
      <c r="Q48" s="15" t="str">
        <f aca="true">IF(E48="","",IF(O48&lt;&gt;"",O48-E48,TODAY()-E48))</f>
        <v/>
      </c>
      <c r="R48" s="16" t="str">
        <f aca="false">IF(OR(H48="",E48="",D48=""),"",IF((H48-E48)*24&lt;=INDEX(Settings!$B$5:$B$7,MATCH(D48,Settings!$A$5:$A$7,0)),"Yes","No"))</f>
        <v/>
      </c>
      <c r="S48" s="16" t="str">
        <f aca="true">IF(E48="","",IF(O48&lt;&gt;"","Closed",IF(AND(P48&lt;&gt;"",TODAY()&gt;P48),"Overdue",IF(L48&lt;&gt;"","Verifying",IF(J48&lt;&gt;"","Root cause found",IF(H48&lt;&gt;"","Contained","Open"))))))</f>
        <v/>
      </c>
    </row>
    <row r="49" customFormat="false" ht="15" hidden="false" customHeight="false" outlineLevel="0" collapsed="false">
      <c r="A49" s="6"/>
      <c r="B49" s="6"/>
      <c r="C49" s="6"/>
      <c r="D49" s="6"/>
      <c r="E49" s="17"/>
      <c r="F49" s="6"/>
      <c r="G49" s="6"/>
      <c r="H49" s="17"/>
      <c r="I49" s="6"/>
      <c r="J49" s="17"/>
      <c r="K49" s="6"/>
      <c r="L49" s="17"/>
      <c r="M49" s="6"/>
      <c r="N49" s="17"/>
      <c r="O49" s="17"/>
      <c r="P49" s="14" t="str">
        <f aca="false">IF(OR(E49="",D49=""),"",E49+INDEX(Settings!$D$5:$D$7,MATCH(D49,Settings!$A$5:$A$7,0)))</f>
        <v/>
      </c>
      <c r="Q49" s="15" t="str">
        <f aca="true">IF(E49="","",IF(O49&lt;&gt;"",O49-E49,TODAY()-E49))</f>
        <v/>
      </c>
      <c r="R49" s="16" t="str">
        <f aca="false">IF(OR(H49="",E49="",D49=""),"",IF((H49-E49)*24&lt;=INDEX(Settings!$B$5:$B$7,MATCH(D49,Settings!$A$5:$A$7,0)),"Yes","No"))</f>
        <v/>
      </c>
      <c r="S49" s="16" t="str">
        <f aca="true">IF(E49="","",IF(O49&lt;&gt;"","Closed",IF(AND(P49&lt;&gt;"",TODAY()&gt;P49),"Overdue",IF(L49&lt;&gt;"","Verifying",IF(J49&lt;&gt;"","Root cause found",IF(H49&lt;&gt;"","Contained","Open"))))))</f>
        <v/>
      </c>
    </row>
    <row r="50" customFormat="false" ht="15" hidden="false" customHeight="false" outlineLevel="0" collapsed="false">
      <c r="A50" s="6"/>
      <c r="B50" s="6"/>
      <c r="C50" s="6"/>
      <c r="D50" s="6"/>
      <c r="E50" s="17"/>
      <c r="F50" s="6"/>
      <c r="G50" s="6"/>
      <c r="H50" s="17"/>
      <c r="I50" s="6"/>
      <c r="J50" s="17"/>
      <c r="K50" s="6"/>
      <c r="L50" s="17"/>
      <c r="M50" s="6"/>
      <c r="N50" s="17"/>
      <c r="O50" s="17"/>
      <c r="P50" s="14" t="str">
        <f aca="false">IF(OR(E50="",D50=""),"",E50+INDEX(Settings!$D$5:$D$7,MATCH(D50,Settings!$A$5:$A$7,0)))</f>
        <v/>
      </c>
      <c r="Q50" s="15" t="str">
        <f aca="true">IF(E50="","",IF(O50&lt;&gt;"",O50-E50,TODAY()-E50))</f>
        <v/>
      </c>
      <c r="R50" s="16" t="str">
        <f aca="false">IF(OR(H50="",E50="",D50=""),"",IF((H50-E50)*24&lt;=INDEX(Settings!$B$5:$B$7,MATCH(D50,Settings!$A$5:$A$7,0)),"Yes","No"))</f>
        <v/>
      </c>
      <c r="S50" s="16" t="str">
        <f aca="true">IF(E50="","",IF(O50&lt;&gt;"","Closed",IF(AND(P50&lt;&gt;"",TODAY()&gt;P50),"Overdue",IF(L50&lt;&gt;"","Verifying",IF(J50&lt;&gt;"","Root cause found",IF(H50&lt;&gt;"","Contained","Open"))))))</f>
        <v/>
      </c>
    </row>
    <row r="51" customFormat="false" ht="15" hidden="false" customHeight="false" outlineLevel="0" collapsed="false">
      <c r="A51" s="6"/>
      <c r="B51" s="6"/>
      <c r="C51" s="6"/>
      <c r="D51" s="6"/>
      <c r="E51" s="17"/>
      <c r="F51" s="6"/>
      <c r="G51" s="6"/>
      <c r="H51" s="17"/>
      <c r="I51" s="6"/>
      <c r="J51" s="17"/>
      <c r="K51" s="6"/>
      <c r="L51" s="17"/>
      <c r="M51" s="6"/>
      <c r="N51" s="17"/>
      <c r="O51" s="17"/>
      <c r="P51" s="14" t="str">
        <f aca="false">IF(OR(E51="",D51=""),"",E51+INDEX(Settings!$D$5:$D$7,MATCH(D51,Settings!$A$5:$A$7,0)))</f>
        <v/>
      </c>
      <c r="Q51" s="15" t="str">
        <f aca="true">IF(E51="","",IF(O51&lt;&gt;"",O51-E51,TODAY()-E51))</f>
        <v/>
      </c>
      <c r="R51" s="16" t="str">
        <f aca="false">IF(OR(H51="",E51="",D51=""),"",IF((H51-E51)*24&lt;=INDEX(Settings!$B$5:$B$7,MATCH(D51,Settings!$A$5:$A$7,0)),"Yes","No"))</f>
        <v/>
      </c>
      <c r="S51" s="16" t="str">
        <f aca="true">IF(E51="","",IF(O51&lt;&gt;"","Closed",IF(AND(P51&lt;&gt;"",TODAY()&gt;P51),"Overdue",IF(L51&lt;&gt;"","Verifying",IF(J51&lt;&gt;"","Root cause found",IF(H51&lt;&gt;"","Contained","Open"))))))</f>
        <v/>
      </c>
    </row>
    <row r="52" customFormat="false" ht="15" hidden="false" customHeight="false" outlineLevel="0" collapsed="false">
      <c r="A52" s="6"/>
      <c r="B52" s="6"/>
      <c r="C52" s="6"/>
      <c r="D52" s="6"/>
      <c r="E52" s="17"/>
      <c r="F52" s="6"/>
      <c r="G52" s="6"/>
      <c r="H52" s="17"/>
      <c r="I52" s="6"/>
      <c r="J52" s="17"/>
      <c r="K52" s="6"/>
      <c r="L52" s="17"/>
      <c r="M52" s="6"/>
      <c r="N52" s="17"/>
      <c r="O52" s="17"/>
      <c r="P52" s="14" t="str">
        <f aca="false">IF(OR(E52="",D52=""),"",E52+INDEX(Settings!$D$5:$D$7,MATCH(D52,Settings!$A$5:$A$7,0)))</f>
        <v/>
      </c>
      <c r="Q52" s="15" t="str">
        <f aca="true">IF(E52="","",IF(O52&lt;&gt;"",O52-E52,TODAY()-E52))</f>
        <v/>
      </c>
      <c r="R52" s="16" t="str">
        <f aca="false">IF(OR(H52="",E52="",D52=""),"",IF((H52-E52)*24&lt;=INDEX(Settings!$B$5:$B$7,MATCH(D52,Settings!$A$5:$A$7,0)),"Yes","No"))</f>
        <v/>
      </c>
      <c r="S52" s="16" t="str">
        <f aca="true">IF(E52="","",IF(O52&lt;&gt;"","Closed",IF(AND(P52&lt;&gt;"",TODAY()&gt;P52),"Overdue",IF(L52&lt;&gt;"","Verifying",IF(J52&lt;&gt;"","Root cause found",IF(H52&lt;&gt;"","Contained","Open"))))))</f>
        <v/>
      </c>
    </row>
    <row r="53" customFormat="false" ht="15" hidden="false" customHeight="false" outlineLevel="0" collapsed="false">
      <c r="A53" s="6"/>
      <c r="B53" s="6"/>
      <c r="C53" s="6"/>
      <c r="D53" s="6"/>
      <c r="E53" s="17"/>
      <c r="F53" s="6"/>
      <c r="G53" s="6"/>
      <c r="H53" s="17"/>
      <c r="I53" s="6"/>
      <c r="J53" s="17"/>
      <c r="K53" s="6"/>
      <c r="L53" s="17"/>
      <c r="M53" s="6"/>
      <c r="N53" s="17"/>
      <c r="O53" s="17"/>
      <c r="P53" s="14" t="str">
        <f aca="false">IF(OR(E53="",D53=""),"",E53+INDEX(Settings!$D$5:$D$7,MATCH(D53,Settings!$A$5:$A$7,0)))</f>
        <v/>
      </c>
      <c r="Q53" s="15" t="str">
        <f aca="true">IF(E53="","",IF(O53&lt;&gt;"",O53-E53,TODAY()-E53))</f>
        <v/>
      </c>
      <c r="R53" s="16" t="str">
        <f aca="false">IF(OR(H53="",E53="",D53=""),"",IF((H53-E53)*24&lt;=INDEX(Settings!$B$5:$B$7,MATCH(D53,Settings!$A$5:$A$7,0)),"Yes","No"))</f>
        <v/>
      </c>
      <c r="S53" s="16" t="str">
        <f aca="true">IF(E53="","",IF(O53&lt;&gt;"","Closed",IF(AND(P53&lt;&gt;"",TODAY()&gt;P53),"Overdue",IF(L53&lt;&gt;"","Verifying",IF(J53&lt;&gt;"","Root cause found",IF(H53&lt;&gt;"","Contained","Open"))))))</f>
        <v/>
      </c>
    </row>
    <row r="54" customFormat="false" ht="15" hidden="false" customHeight="false" outlineLevel="0" collapsed="false">
      <c r="A54" s="6"/>
      <c r="B54" s="6"/>
      <c r="C54" s="6"/>
      <c r="D54" s="6"/>
      <c r="E54" s="17"/>
      <c r="F54" s="6"/>
      <c r="G54" s="6"/>
      <c r="H54" s="17"/>
      <c r="I54" s="6"/>
      <c r="J54" s="17"/>
      <c r="K54" s="6"/>
      <c r="L54" s="17"/>
      <c r="M54" s="6"/>
      <c r="N54" s="17"/>
      <c r="O54" s="17"/>
      <c r="P54" s="14" t="str">
        <f aca="false">IF(OR(E54="",D54=""),"",E54+INDEX(Settings!$D$5:$D$7,MATCH(D54,Settings!$A$5:$A$7,0)))</f>
        <v/>
      </c>
      <c r="Q54" s="15" t="str">
        <f aca="true">IF(E54="","",IF(O54&lt;&gt;"",O54-E54,TODAY()-E54))</f>
        <v/>
      </c>
      <c r="R54" s="16" t="str">
        <f aca="false">IF(OR(H54="",E54="",D54=""),"",IF((H54-E54)*24&lt;=INDEX(Settings!$B$5:$B$7,MATCH(D54,Settings!$A$5:$A$7,0)),"Yes","No"))</f>
        <v/>
      </c>
      <c r="S54" s="16" t="str">
        <f aca="true">IF(E54="","",IF(O54&lt;&gt;"","Closed",IF(AND(P54&lt;&gt;"",TODAY()&gt;P54),"Overdue",IF(L54&lt;&gt;"","Verifying",IF(J54&lt;&gt;"","Root cause found",IF(H54&lt;&gt;"","Contained","Open"))))))</f>
        <v/>
      </c>
    </row>
    <row r="55" customFormat="false" ht="15" hidden="false" customHeight="false" outlineLevel="0" collapsed="false">
      <c r="A55" s="6"/>
      <c r="B55" s="6"/>
      <c r="C55" s="6"/>
      <c r="D55" s="6"/>
      <c r="E55" s="17"/>
      <c r="F55" s="6"/>
      <c r="G55" s="6"/>
      <c r="H55" s="17"/>
      <c r="I55" s="6"/>
      <c r="J55" s="17"/>
      <c r="K55" s="6"/>
      <c r="L55" s="17"/>
      <c r="M55" s="6"/>
      <c r="N55" s="17"/>
      <c r="O55" s="17"/>
      <c r="P55" s="14" t="str">
        <f aca="false">IF(OR(E55="",D55=""),"",E55+INDEX(Settings!$D$5:$D$7,MATCH(D55,Settings!$A$5:$A$7,0)))</f>
        <v/>
      </c>
      <c r="Q55" s="15" t="str">
        <f aca="true">IF(E55="","",IF(O55&lt;&gt;"",O55-E55,TODAY()-E55))</f>
        <v/>
      </c>
      <c r="R55" s="16" t="str">
        <f aca="false">IF(OR(H55="",E55="",D55=""),"",IF((H55-E55)*24&lt;=INDEX(Settings!$B$5:$B$7,MATCH(D55,Settings!$A$5:$A$7,0)),"Yes","No"))</f>
        <v/>
      </c>
      <c r="S55" s="16" t="str">
        <f aca="true">IF(E55="","",IF(O55&lt;&gt;"","Closed",IF(AND(P55&lt;&gt;"",TODAY()&gt;P55),"Overdue",IF(L55&lt;&gt;"","Verifying",IF(J55&lt;&gt;"","Root cause found",IF(H55&lt;&gt;"","Contained","Open"))))))</f>
        <v/>
      </c>
    </row>
    <row r="56" customFormat="false" ht="15" hidden="false" customHeight="false" outlineLevel="0" collapsed="false">
      <c r="A56" s="6"/>
      <c r="B56" s="6"/>
      <c r="C56" s="6"/>
      <c r="D56" s="6"/>
      <c r="E56" s="17"/>
      <c r="F56" s="6"/>
      <c r="G56" s="6"/>
      <c r="H56" s="17"/>
      <c r="I56" s="6"/>
      <c r="J56" s="17"/>
      <c r="K56" s="6"/>
      <c r="L56" s="17"/>
      <c r="M56" s="6"/>
      <c r="N56" s="17"/>
      <c r="O56" s="17"/>
      <c r="P56" s="14" t="str">
        <f aca="false">IF(OR(E56="",D56=""),"",E56+INDEX(Settings!$D$5:$D$7,MATCH(D56,Settings!$A$5:$A$7,0)))</f>
        <v/>
      </c>
      <c r="Q56" s="15" t="str">
        <f aca="true">IF(E56="","",IF(O56&lt;&gt;"",O56-E56,TODAY()-E56))</f>
        <v/>
      </c>
      <c r="R56" s="16" t="str">
        <f aca="false">IF(OR(H56="",E56="",D56=""),"",IF((H56-E56)*24&lt;=INDEX(Settings!$B$5:$B$7,MATCH(D56,Settings!$A$5:$A$7,0)),"Yes","No"))</f>
        <v/>
      </c>
      <c r="S56" s="16" t="str">
        <f aca="true">IF(E56="","",IF(O56&lt;&gt;"","Closed",IF(AND(P56&lt;&gt;"",TODAY()&gt;P56),"Overdue",IF(L56&lt;&gt;"","Verifying",IF(J56&lt;&gt;"","Root cause found",IF(H56&lt;&gt;"","Contained","Open"))))))</f>
        <v/>
      </c>
    </row>
    <row r="57" customFormat="false" ht="15" hidden="false" customHeight="false" outlineLevel="0" collapsed="false">
      <c r="A57" s="6"/>
      <c r="B57" s="6"/>
      <c r="C57" s="6"/>
      <c r="D57" s="6"/>
      <c r="E57" s="17"/>
      <c r="F57" s="6"/>
      <c r="G57" s="6"/>
      <c r="H57" s="17"/>
      <c r="I57" s="6"/>
      <c r="J57" s="17"/>
      <c r="K57" s="6"/>
      <c r="L57" s="17"/>
      <c r="M57" s="6"/>
      <c r="N57" s="17"/>
      <c r="O57" s="17"/>
      <c r="P57" s="14" t="str">
        <f aca="false">IF(OR(E57="",D57=""),"",E57+INDEX(Settings!$D$5:$D$7,MATCH(D57,Settings!$A$5:$A$7,0)))</f>
        <v/>
      </c>
      <c r="Q57" s="15" t="str">
        <f aca="true">IF(E57="","",IF(O57&lt;&gt;"",O57-E57,TODAY()-E57))</f>
        <v/>
      </c>
      <c r="R57" s="16" t="str">
        <f aca="false">IF(OR(H57="",E57="",D57=""),"",IF((H57-E57)*24&lt;=INDEX(Settings!$B$5:$B$7,MATCH(D57,Settings!$A$5:$A$7,0)),"Yes","No"))</f>
        <v/>
      </c>
      <c r="S57" s="16" t="str">
        <f aca="true">IF(E57="","",IF(O57&lt;&gt;"","Closed",IF(AND(P57&lt;&gt;"",TODAY()&gt;P57),"Overdue",IF(L57&lt;&gt;"","Verifying",IF(J57&lt;&gt;"","Root cause found",IF(H57&lt;&gt;"","Contained","Open"))))))</f>
        <v/>
      </c>
    </row>
    <row r="58" customFormat="false" ht="15" hidden="false" customHeight="false" outlineLevel="0" collapsed="false">
      <c r="A58" s="6"/>
      <c r="B58" s="6"/>
      <c r="C58" s="6"/>
      <c r="D58" s="6"/>
      <c r="E58" s="17"/>
      <c r="F58" s="6"/>
      <c r="G58" s="6"/>
      <c r="H58" s="17"/>
      <c r="I58" s="6"/>
      <c r="J58" s="17"/>
      <c r="K58" s="6"/>
      <c r="L58" s="17"/>
      <c r="M58" s="6"/>
      <c r="N58" s="17"/>
      <c r="O58" s="17"/>
      <c r="P58" s="14" t="str">
        <f aca="false">IF(OR(E58="",D58=""),"",E58+INDEX(Settings!$D$5:$D$7,MATCH(D58,Settings!$A$5:$A$7,0)))</f>
        <v/>
      </c>
      <c r="Q58" s="15" t="str">
        <f aca="true">IF(E58="","",IF(O58&lt;&gt;"",O58-E58,TODAY()-E58))</f>
        <v/>
      </c>
      <c r="R58" s="16" t="str">
        <f aca="false">IF(OR(H58="",E58="",D58=""),"",IF((H58-E58)*24&lt;=INDEX(Settings!$B$5:$B$7,MATCH(D58,Settings!$A$5:$A$7,0)),"Yes","No"))</f>
        <v/>
      </c>
      <c r="S58" s="16" t="str">
        <f aca="true">IF(E58="","",IF(O58&lt;&gt;"","Closed",IF(AND(P58&lt;&gt;"",TODAY()&gt;P58),"Overdue",IF(L58&lt;&gt;"","Verifying",IF(J58&lt;&gt;"","Root cause found",IF(H58&lt;&gt;"","Contained","Open"))))))</f>
        <v/>
      </c>
    </row>
    <row r="59" customFormat="false" ht="15" hidden="false" customHeight="false" outlineLevel="0" collapsed="false">
      <c r="A59" s="6"/>
      <c r="B59" s="6"/>
      <c r="C59" s="6"/>
      <c r="D59" s="6"/>
      <c r="E59" s="17"/>
      <c r="F59" s="6"/>
      <c r="G59" s="6"/>
      <c r="H59" s="17"/>
      <c r="I59" s="6"/>
      <c r="J59" s="17"/>
      <c r="K59" s="6"/>
      <c r="L59" s="17"/>
      <c r="M59" s="6"/>
      <c r="N59" s="17"/>
      <c r="O59" s="17"/>
      <c r="P59" s="14" t="str">
        <f aca="false">IF(OR(E59="",D59=""),"",E59+INDEX(Settings!$D$5:$D$7,MATCH(D59,Settings!$A$5:$A$7,0)))</f>
        <v/>
      </c>
      <c r="Q59" s="15" t="str">
        <f aca="true">IF(E59="","",IF(O59&lt;&gt;"",O59-E59,TODAY()-E59))</f>
        <v/>
      </c>
      <c r="R59" s="16" t="str">
        <f aca="false">IF(OR(H59="",E59="",D59=""),"",IF((H59-E59)*24&lt;=INDEX(Settings!$B$5:$B$7,MATCH(D59,Settings!$A$5:$A$7,0)),"Yes","No"))</f>
        <v/>
      </c>
      <c r="S59" s="16" t="str">
        <f aca="true">IF(E59="","",IF(O59&lt;&gt;"","Closed",IF(AND(P59&lt;&gt;"",TODAY()&gt;P59),"Overdue",IF(L59&lt;&gt;"","Verifying",IF(J59&lt;&gt;"","Root cause found",IF(H59&lt;&gt;"","Contained","Open"))))))</f>
        <v/>
      </c>
    </row>
    <row r="60" customFormat="false" ht="15" hidden="false" customHeight="false" outlineLevel="0" collapsed="false">
      <c r="A60" s="6"/>
      <c r="B60" s="6"/>
      <c r="C60" s="6"/>
      <c r="D60" s="6"/>
      <c r="E60" s="17"/>
      <c r="F60" s="6"/>
      <c r="G60" s="6"/>
      <c r="H60" s="17"/>
      <c r="I60" s="6"/>
      <c r="J60" s="17"/>
      <c r="K60" s="6"/>
      <c r="L60" s="17"/>
      <c r="M60" s="6"/>
      <c r="N60" s="17"/>
      <c r="O60" s="17"/>
      <c r="P60" s="14" t="str">
        <f aca="false">IF(OR(E60="",D60=""),"",E60+INDEX(Settings!$D$5:$D$7,MATCH(D60,Settings!$A$5:$A$7,0)))</f>
        <v/>
      </c>
      <c r="Q60" s="15" t="str">
        <f aca="true">IF(E60="","",IF(O60&lt;&gt;"",O60-E60,TODAY()-E60))</f>
        <v/>
      </c>
      <c r="R60" s="16" t="str">
        <f aca="false">IF(OR(H60="",E60="",D60=""),"",IF((H60-E60)*24&lt;=INDEX(Settings!$B$5:$B$7,MATCH(D60,Settings!$A$5:$A$7,0)),"Yes","No"))</f>
        <v/>
      </c>
      <c r="S60" s="16" t="str">
        <f aca="true">IF(E60="","",IF(O60&lt;&gt;"","Closed",IF(AND(P60&lt;&gt;"",TODAY()&gt;P60),"Overdue",IF(L60&lt;&gt;"","Verifying",IF(J60&lt;&gt;"","Root cause found",IF(H60&lt;&gt;"","Contained","Open"))))))</f>
        <v/>
      </c>
    </row>
    <row r="61" customFormat="false" ht="15" hidden="false" customHeight="false" outlineLevel="0" collapsed="false">
      <c r="A61" s="6"/>
      <c r="B61" s="6"/>
      <c r="C61" s="6"/>
      <c r="D61" s="6"/>
      <c r="E61" s="17"/>
      <c r="F61" s="6"/>
      <c r="G61" s="6"/>
      <c r="H61" s="17"/>
      <c r="I61" s="6"/>
      <c r="J61" s="17"/>
      <c r="K61" s="6"/>
      <c r="L61" s="17"/>
      <c r="M61" s="6"/>
      <c r="N61" s="17"/>
      <c r="O61" s="17"/>
      <c r="P61" s="14" t="str">
        <f aca="false">IF(OR(E61="",D61=""),"",E61+INDEX(Settings!$D$5:$D$7,MATCH(D61,Settings!$A$5:$A$7,0)))</f>
        <v/>
      </c>
      <c r="Q61" s="15" t="str">
        <f aca="true">IF(E61="","",IF(O61&lt;&gt;"",O61-E61,TODAY()-E61))</f>
        <v/>
      </c>
      <c r="R61" s="16" t="str">
        <f aca="false">IF(OR(H61="",E61="",D61=""),"",IF((H61-E61)*24&lt;=INDEX(Settings!$B$5:$B$7,MATCH(D61,Settings!$A$5:$A$7,0)),"Yes","No"))</f>
        <v/>
      </c>
      <c r="S61" s="16" t="str">
        <f aca="true">IF(E61="","",IF(O61&lt;&gt;"","Closed",IF(AND(P61&lt;&gt;"",TODAY()&gt;P61),"Overdue",IF(L61&lt;&gt;"","Verifying",IF(J61&lt;&gt;"","Root cause found",IF(H61&lt;&gt;"","Contained","Open"))))))</f>
        <v/>
      </c>
    </row>
    <row r="62" customFormat="false" ht="15" hidden="false" customHeight="false" outlineLevel="0" collapsed="false">
      <c r="A62" s="6"/>
      <c r="B62" s="6"/>
      <c r="C62" s="6"/>
      <c r="D62" s="6"/>
      <c r="E62" s="17"/>
      <c r="F62" s="6"/>
      <c r="G62" s="6"/>
      <c r="H62" s="17"/>
      <c r="I62" s="6"/>
      <c r="J62" s="17"/>
      <c r="K62" s="6"/>
      <c r="L62" s="17"/>
      <c r="M62" s="6"/>
      <c r="N62" s="17"/>
      <c r="O62" s="17"/>
      <c r="P62" s="14" t="str">
        <f aca="false">IF(OR(E62="",D62=""),"",E62+INDEX(Settings!$D$5:$D$7,MATCH(D62,Settings!$A$5:$A$7,0)))</f>
        <v/>
      </c>
      <c r="Q62" s="15" t="str">
        <f aca="true">IF(E62="","",IF(O62&lt;&gt;"",O62-E62,TODAY()-E62))</f>
        <v/>
      </c>
      <c r="R62" s="16" t="str">
        <f aca="false">IF(OR(H62="",E62="",D62=""),"",IF((H62-E62)*24&lt;=INDEX(Settings!$B$5:$B$7,MATCH(D62,Settings!$A$5:$A$7,0)),"Yes","No"))</f>
        <v/>
      </c>
      <c r="S62" s="16" t="str">
        <f aca="true">IF(E62="","",IF(O62&lt;&gt;"","Closed",IF(AND(P62&lt;&gt;"",TODAY()&gt;P62),"Overdue",IF(L62&lt;&gt;"","Verifying",IF(J62&lt;&gt;"","Root cause found",IF(H62&lt;&gt;"","Contained","Open"))))))</f>
        <v/>
      </c>
    </row>
    <row r="63" customFormat="false" ht="15" hidden="false" customHeight="false" outlineLevel="0" collapsed="false">
      <c r="A63" s="6"/>
      <c r="B63" s="6"/>
      <c r="C63" s="6"/>
      <c r="D63" s="6"/>
      <c r="E63" s="17"/>
      <c r="F63" s="6"/>
      <c r="G63" s="6"/>
      <c r="H63" s="17"/>
      <c r="I63" s="6"/>
      <c r="J63" s="17"/>
      <c r="K63" s="6"/>
      <c r="L63" s="17"/>
      <c r="M63" s="6"/>
      <c r="N63" s="17"/>
      <c r="O63" s="17"/>
      <c r="P63" s="14" t="str">
        <f aca="false">IF(OR(E63="",D63=""),"",E63+INDEX(Settings!$D$5:$D$7,MATCH(D63,Settings!$A$5:$A$7,0)))</f>
        <v/>
      </c>
      <c r="Q63" s="15" t="str">
        <f aca="true">IF(E63="","",IF(O63&lt;&gt;"",O63-E63,TODAY()-E63))</f>
        <v/>
      </c>
      <c r="R63" s="16" t="str">
        <f aca="false">IF(OR(H63="",E63="",D63=""),"",IF((H63-E63)*24&lt;=INDEX(Settings!$B$5:$B$7,MATCH(D63,Settings!$A$5:$A$7,0)),"Yes","No"))</f>
        <v/>
      </c>
      <c r="S63" s="16" t="str">
        <f aca="true">IF(E63="","",IF(O63&lt;&gt;"","Closed",IF(AND(P63&lt;&gt;"",TODAY()&gt;P63),"Overdue",IF(L63&lt;&gt;"","Verifying",IF(J63&lt;&gt;"","Root cause found",IF(H63&lt;&gt;"","Contained","Open"))))))</f>
        <v/>
      </c>
    </row>
    <row r="64" customFormat="false" ht="15" hidden="false" customHeight="false" outlineLevel="0" collapsed="false">
      <c r="A64" s="6"/>
      <c r="B64" s="6"/>
      <c r="C64" s="6"/>
      <c r="D64" s="6"/>
      <c r="E64" s="17"/>
      <c r="F64" s="6"/>
      <c r="G64" s="6"/>
      <c r="H64" s="17"/>
      <c r="I64" s="6"/>
      <c r="J64" s="17"/>
      <c r="K64" s="6"/>
      <c r="L64" s="17"/>
      <c r="M64" s="6"/>
      <c r="N64" s="17"/>
      <c r="O64" s="17"/>
      <c r="P64" s="14" t="str">
        <f aca="false">IF(OR(E64="",D64=""),"",E64+INDEX(Settings!$D$5:$D$7,MATCH(D64,Settings!$A$5:$A$7,0)))</f>
        <v/>
      </c>
      <c r="Q64" s="15" t="str">
        <f aca="true">IF(E64="","",IF(O64&lt;&gt;"",O64-E64,TODAY()-E64))</f>
        <v/>
      </c>
      <c r="R64" s="16" t="str">
        <f aca="false">IF(OR(H64="",E64="",D64=""),"",IF((H64-E64)*24&lt;=INDEX(Settings!$B$5:$B$7,MATCH(D64,Settings!$A$5:$A$7,0)),"Yes","No"))</f>
        <v/>
      </c>
      <c r="S64" s="16" t="str">
        <f aca="true">IF(E64="","",IF(O64&lt;&gt;"","Closed",IF(AND(P64&lt;&gt;"",TODAY()&gt;P64),"Overdue",IF(L64&lt;&gt;"","Verifying",IF(J64&lt;&gt;"","Root cause found",IF(H64&lt;&gt;"","Contained","Open"))))))</f>
        <v/>
      </c>
    </row>
    <row r="65" customFormat="false" ht="15" hidden="false" customHeight="false" outlineLevel="0" collapsed="false">
      <c r="A65" s="6"/>
      <c r="B65" s="6"/>
      <c r="C65" s="6"/>
      <c r="D65" s="6"/>
      <c r="E65" s="17"/>
      <c r="F65" s="6"/>
      <c r="G65" s="6"/>
      <c r="H65" s="17"/>
      <c r="I65" s="6"/>
      <c r="J65" s="17"/>
      <c r="K65" s="6"/>
      <c r="L65" s="17"/>
      <c r="M65" s="6"/>
      <c r="N65" s="17"/>
      <c r="O65" s="17"/>
      <c r="P65" s="14" t="str">
        <f aca="false">IF(OR(E65="",D65=""),"",E65+INDEX(Settings!$D$5:$D$7,MATCH(D65,Settings!$A$5:$A$7,0)))</f>
        <v/>
      </c>
      <c r="Q65" s="15" t="str">
        <f aca="true">IF(E65="","",IF(O65&lt;&gt;"",O65-E65,TODAY()-E65))</f>
        <v/>
      </c>
      <c r="R65" s="16" t="str">
        <f aca="false">IF(OR(H65="",E65="",D65=""),"",IF((H65-E65)*24&lt;=INDEX(Settings!$B$5:$B$7,MATCH(D65,Settings!$A$5:$A$7,0)),"Yes","No"))</f>
        <v/>
      </c>
      <c r="S65" s="16" t="str">
        <f aca="true">IF(E65="","",IF(O65&lt;&gt;"","Closed",IF(AND(P65&lt;&gt;"",TODAY()&gt;P65),"Overdue",IF(L65&lt;&gt;"","Verifying",IF(J65&lt;&gt;"","Root cause found",IF(H65&lt;&gt;"","Contained","Open"))))))</f>
        <v/>
      </c>
    </row>
    <row r="66" customFormat="false" ht="15" hidden="false" customHeight="false" outlineLevel="0" collapsed="false">
      <c r="A66" s="6"/>
      <c r="B66" s="6"/>
      <c r="C66" s="6"/>
      <c r="D66" s="6"/>
      <c r="E66" s="17"/>
      <c r="F66" s="6"/>
      <c r="G66" s="6"/>
      <c r="H66" s="17"/>
      <c r="I66" s="6"/>
      <c r="J66" s="17"/>
      <c r="K66" s="6"/>
      <c r="L66" s="17"/>
      <c r="M66" s="6"/>
      <c r="N66" s="17"/>
      <c r="O66" s="17"/>
      <c r="P66" s="14" t="str">
        <f aca="false">IF(OR(E66="",D66=""),"",E66+INDEX(Settings!$D$5:$D$7,MATCH(D66,Settings!$A$5:$A$7,0)))</f>
        <v/>
      </c>
      <c r="Q66" s="15" t="str">
        <f aca="true">IF(E66="","",IF(O66&lt;&gt;"",O66-E66,TODAY()-E66))</f>
        <v/>
      </c>
      <c r="R66" s="16" t="str">
        <f aca="false">IF(OR(H66="",E66="",D66=""),"",IF((H66-E66)*24&lt;=INDEX(Settings!$B$5:$B$7,MATCH(D66,Settings!$A$5:$A$7,0)),"Yes","No"))</f>
        <v/>
      </c>
      <c r="S66" s="16" t="str">
        <f aca="true">IF(E66="","",IF(O66&lt;&gt;"","Closed",IF(AND(P66&lt;&gt;"",TODAY()&gt;P66),"Overdue",IF(L66&lt;&gt;"","Verifying",IF(J66&lt;&gt;"","Root cause found",IF(H66&lt;&gt;"","Contained","Open"))))))</f>
        <v/>
      </c>
    </row>
    <row r="67" customFormat="false" ht="15" hidden="false" customHeight="false" outlineLevel="0" collapsed="false">
      <c r="A67" s="6"/>
      <c r="B67" s="6"/>
      <c r="C67" s="6"/>
      <c r="D67" s="6"/>
      <c r="E67" s="17"/>
      <c r="F67" s="6"/>
      <c r="G67" s="6"/>
      <c r="H67" s="17"/>
      <c r="I67" s="6"/>
      <c r="J67" s="17"/>
      <c r="K67" s="6"/>
      <c r="L67" s="17"/>
      <c r="M67" s="6"/>
      <c r="N67" s="17"/>
      <c r="O67" s="17"/>
      <c r="P67" s="14" t="str">
        <f aca="false">IF(OR(E67="",D67=""),"",E67+INDEX(Settings!$D$5:$D$7,MATCH(D67,Settings!$A$5:$A$7,0)))</f>
        <v/>
      </c>
      <c r="Q67" s="15" t="str">
        <f aca="true">IF(E67="","",IF(O67&lt;&gt;"",O67-E67,TODAY()-E67))</f>
        <v/>
      </c>
      <c r="R67" s="16" t="str">
        <f aca="false">IF(OR(H67="",E67="",D67=""),"",IF((H67-E67)*24&lt;=INDEX(Settings!$B$5:$B$7,MATCH(D67,Settings!$A$5:$A$7,0)),"Yes","No"))</f>
        <v/>
      </c>
      <c r="S67" s="16" t="str">
        <f aca="true">IF(E67="","",IF(O67&lt;&gt;"","Closed",IF(AND(P67&lt;&gt;"",TODAY()&gt;P67),"Overdue",IF(L67&lt;&gt;"","Verifying",IF(J67&lt;&gt;"","Root cause found",IF(H67&lt;&gt;"","Contained","Open"))))))</f>
        <v/>
      </c>
    </row>
    <row r="68" customFormat="false" ht="15" hidden="false" customHeight="false" outlineLevel="0" collapsed="false">
      <c r="A68" s="6"/>
      <c r="B68" s="6"/>
      <c r="C68" s="6"/>
      <c r="D68" s="6"/>
      <c r="E68" s="17"/>
      <c r="F68" s="6"/>
      <c r="G68" s="6"/>
      <c r="H68" s="17"/>
      <c r="I68" s="6"/>
      <c r="J68" s="17"/>
      <c r="K68" s="6"/>
      <c r="L68" s="17"/>
      <c r="M68" s="6"/>
      <c r="N68" s="17"/>
      <c r="O68" s="17"/>
      <c r="P68" s="14" t="str">
        <f aca="false">IF(OR(E68="",D68=""),"",E68+INDEX(Settings!$D$5:$D$7,MATCH(D68,Settings!$A$5:$A$7,0)))</f>
        <v/>
      </c>
      <c r="Q68" s="15" t="str">
        <f aca="true">IF(E68="","",IF(O68&lt;&gt;"",O68-E68,TODAY()-E68))</f>
        <v/>
      </c>
      <c r="R68" s="16" t="str">
        <f aca="false">IF(OR(H68="",E68="",D68=""),"",IF((H68-E68)*24&lt;=INDEX(Settings!$B$5:$B$7,MATCH(D68,Settings!$A$5:$A$7,0)),"Yes","No"))</f>
        <v/>
      </c>
      <c r="S68" s="16" t="str">
        <f aca="true">IF(E68="","",IF(O68&lt;&gt;"","Closed",IF(AND(P68&lt;&gt;"",TODAY()&gt;P68),"Overdue",IF(L68&lt;&gt;"","Verifying",IF(J68&lt;&gt;"","Root cause found",IF(H68&lt;&gt;"","Contained","Open"))))))</f>
        <v/>
      </c>
    </row>
    <row r="69" customFormat="false" ht="15" hidden="false" customHeight="false" outlineLevel="0" collapsed="false">
      <c r="A69" s="6"/>
      <c r="B69" s="6"/>
      <c r="C69" s="6"/>
      <c r="D69" s="6"/>
      <c r="E69" s="17"/>
      <c r="F69" s="6"/>
      <c r="G69" s="6"/>
      <c r="H69" s="17"/>
      <c r="I69" s="6"/>
      <c r="J69" s="17"/>
      <c r="K69" s="6"/>
      <c r="L69" s="17"/>
      <c r="M69" s="6"/>
      <c r="N69" s="17"/>
      <c r="O69" s="17"/>
      <c r="P69" s="14" t="str">
        <f aca="false">IF(OR(E69="",D69=""),"",E69+INDEX(Settings!$D$5:$D$7,MATCH(D69,Settings!$A$5:$A$7,0)))</f>
        <v/>
      </c>
      <c r="Q69" s="15" t="str">
        <f aca="true">IF(E69="","",IF(O69&lt;&gt;"",O69-E69,TODAY()-E69))</f>
        <v/>
      </c>
      <c r="R69" s="16" t="str">
        <f aca="false">IF(OR(H69="",E69="",D69=""),"",IF((H69-E69)*24&lt;=INDEX(Settings!$B$5:$B$7,MATCH(D69,Settings!$A$5:$A$7,0)),"Yes","No"))</f>
        <v/>
      </c>
      <c r="S69" s="16" t="str">
        <f aca="true">IF(E69="","",IF(O69&lt;&gt;"","Closed",IF(AND(P69&lt;&gt;"",TODAY()&gt;P69),"Overdue",IF(L69&lt;&gt;"","Verifying",IF(J69&lt;&gt;"","Root cause found",IF(H69&lt;&gt;"","Contained","Open"))))))</f>
        <v/>
      </c>
    </row>
    <row r="70" customFormat="false" ht="15" hidden="false" customHeight="false" outlineLevel="0" collapsed="false">
      <c r="A70" s="6"/>
      <c r="B70" s="6"/>
      <c r="C70" s="6"/>
      <c r="D70" s="6"/>
      <c r="E70" s="17"/>
      <c r="F70" s="6"/>
      <c r="G70" s="6"/>
      <c r="H70" s="17"/>
      <c r="I70" s="6"/>
      <c r="J70" s="17"/>
      <c r="K70" s="6"/>
      <c r="L70" s="17"/>
      <c r="M70" s="6"/>
      <c r="N70" s="17"/>
      <c r="O70" s="17"/>
      <c r="P70" s="14" t="str">
        <f aca="false">IF(OR(E70="",D70=""),"",E70+INDEX(Settings!$D$5:$D$7,MATCH(D70,Settings!$A$5:$A$7,0)))</f>
        <v/>
      </c>
      <c r="Q70" s="15" t="str">
        <f aca="true">IF(E70="","",IF(O70&lt;&gt;"",O70-E70,TODAY()-E70))</f>
        <v/>
      </c>
      <c r="R70" s="16" t="str">
        <f aca="false">IF(OR(H70="",E70="",D70=""),"",IF((H70-E70)*24&lt;=INDEX(Settings!$B$5:$B$7,MATCH(D70,Settings!$A$5:$A$7,0)),"Yes","No"))</f>
        <v/>
      </c>
      <c r="S70" s="16" t="str">
        <f aca="true">IF(E70="","",IF(O70&lt;&gt;"","Closed",IF(AND(P70&lt;&gt;"",TODAY()&gt;P70),"Overdue",IF(L70&lt;&gt;"","Verifying",IF(J70&lt;&gt;"","Root cause found",IF(H70&lt;&gt;"","Contained","Open"))))))</f>
        <v/>
      </c>
    </row>
    <row r="71" customFormat="false" ht="15" hidden="false" customHeight="false" outlineLevel="0" collapsed="false">
      <c r="A71" s="6"/>
      <c r="B71" s="6"/>
      <c r="C71" s="6"/>
      <c r="D71" s="6"/>
      <c r="E71" s="17"/>
      <c r="F71" s="6"/>
      <c r="G71" s="6"/>
      <c r="H71" s="17"/>
      <c r="I71" s="6"/>
      <c r="J71" s="17"/>
      <c r="K71" s="6"/>
      <c r="L71" s="17"/>
      <c r="M71" s="6"/>
      <c r="N71" s="17"/>
      <c r="O71" s="17"/>
      <c r="P71" s="14" t="str">
        <f aca="false">IF(OR(E71="",D71=""),"",E71+INDEX(Settings!$D$5:$D$7,MATCH(D71,Settings!$A$5:$A$7,0)))</f>
        <v/>
      </c>
      <c r="Q71" s="15" t="str">
        <f aca="true">IF(E71="","",IF(O71&lt;&gt;"",O71-E71,TODAY()-E71))</f>
        <v/>
      </c>
      <c r="R71" s="16" t="str">
        <f aca="false">IF(OR(H71="",E71="",D71=""),"",IF((H71-E71)*24&lt;=INDEX(Settings!$B$5:$B$7,MATCH(D71,Settings!$A$5:$A$7,0)),"Yes","No"))</f>
        <v/>
      </c>
      <c r="S71" s="16" t="str">
        <f aca="true">IF(E71="","",IF(O71&lt;&gt;"","Closed",IF(AND(P71&lt;&gt;"",TODAY()&gt;P71),"Overdue",IF(L71&lt;&gt;"","Verifying",IF(J71&lt;&gt;"","Root cause found",IF(H71&lt;&gt;"","Contained","Open"))))))</f>
        <v/>
      </c>
    </row>
    <row r="72" customFormat="false" ht="15" hidden="false" customHeight="false" outlineLevel="0" collapsed="false">
      <c r="A72" s="6"/>
      <c r="B72" s="6"/>
      <c r="C72" s="6"/>
      <c r="D72" s="6"/>
      <c r="E72" s="17"/>
      <c r="F72" s="6"/>
      <c r="G72" s="6"/>
      <c r="H72" s="17"/>
      <c r="I72" s="6"/>
      <c r="J72" s="17"/>
      <c r="K72" s="6"/>
      <c r="L72" s="17"/>
      <c r="M72" s="6"/>
      <c r="N72" s="17"/>
      <c r="O72" s="17"/>
      <c r="P72" s="14" t="str">
        <f aca="false">IF(OR(E72="",D72=""),"",E72+INDEX(Settings!$D$5:$D$7,MATCH(D72,Settings!$A$5:$A$7,0)))</f>
        <v/>
      </c>
      <c r="Q72" s="15" t="str">
        <f aca="true">IF(E72="","",IF(O72&lt;&gt;"",O72-E72,TODAY()-E72))</f>
        <v/>
      </c>
      <c r="R72" s="16" t="str">
        <f aca="false">IF(OR(H72="",E72="",D72=""),"",IF((H72-E72)*24&lt;=INDEX(Settings!$B$5:$B$7,MATCH(D72,Settings!$A$5:$A$7,0)),"Yes","No"))</f>
        <v/>
      </c>
      <c r="S72" s="16" t="str">
        <f aca="true">IF(E72="","",IF(O72&lt;&gt;"","Closed",IF(AND(P72&lt;&gt;"",TODAY()&gt;P72),"Overdue",IF(L72&lt;&gt;"","Verifying",IF(J72&lt;&gt;"","Root cause found",IF(H72&lt;&gt;"","Contained","Open"))))))</f>
        <v/>
      </c>
    </row>
    <row r="73" customFormat="false" ht="15" hidden="false" customHeight="false" outlineLevel="0" collapsed="false">
      <c r="A73" s="6"/>
      <c r="B73" s="6"/>
      <c r="C73" s="6"/>
      <c r="D73" s="6"/>
      <c r="E73" s="17"/>
      <c r="F73" s="6"/>
      <c r="G73" s="6"/>
      <c r="H73" s="17"/>
      <c r="I73" s="6"/>
      <c r="J73" s="17"/>
      <c r="K73" s="6"/>
      <c r="L73" s="17"/>
      <c r="M73" s="6"/>
      <c r="N73" s="17"/>
      <c r="O73" s="17"/>
      <c r="P73" s="14" t="str">
        <f aca="false">IF(OR(E73="",D73=""),"",E73+INDEX(Settings!$D$5:$D$7,MATCH(D73,Settings!$A$5:$A$7,0)))</f>
        <v/>
      </c>
      <c r="Q73" s="15" t="str">
        <f aca="true">IF(E73="","",IF(O73&lt;&gt;"",O73-E73,TODAY()-E73))</f>
        <v/>
      </c>
      <c r="R73" s="16" t="str">
        <f aca="false">IF(OR(H73="",E73="",D73=""),"",IF((H73-E73)*24&lt;=INDEX(Settings!$B$5:$B$7,MATCH(D73,Settings!$A$5:$A$7,0)),"Yes","No"))</f>
        <v/>
      </c>
      <c r="S73" s="16" t="str">
        <f aca="true">IF(E73="","",IF(O73&lt;&gt;"","Closed",IF(AND(P73&lt;&gt;"",TODAY()&gt;P73),"Overdue",IF(L73&lt;&gt;"","Verifying",IF(J73&lt;&gt;"","Root cause found",IF(H73&lt;&gt;"","Contained","Open"))))))</f>
        <v/>
      </c>
    </row>
    <row r="74" customFormat="false" ht="15" hidden="false" customHeight="false" outlineLevel="0" collapsed="false">
      <c r="A74" s="6"/>
      <c r="B74" s="6"/>
      <c r="C74" s="6"/>
      <c r="D74" s="6"/>
      <c r="E74" s="17"/>
      <c r="F74" s="6"/>
      <c r="G74" s="6"/>
      <c r="H74" s="17"/>
      <c r="I74" s="6"/>
      <c r="J74" s="17"/>
      <c r="K74" s="6"/>
      <c r="L74" s="17"/>
      <c r="M74" s="6"/>
      <c r="N74" s="17"/>
      <c r="O74" s="17"/>
      <c r="P74" s="14" t="str">
        <f aca="false">IF(OR(E74="",D74=""),"",E74+INDEX(Settings!$D$5:$D$7,MATCH(D74,Settings!$A$5:$A$7,0)))</f>
        <v/>
      </c>
      <c r="Q74" s="15" t="str">
        <f aca="true">IF(E74="","",IF(O74&lt;&gt;"",O74-E74,TODAY()-E74))</f>
        <v/>
      </c>
      <c r="R74" s="16" t="str">
        <f aca="false">IF(OR(H74="",E74="",D74=""),"",IF((H74-E74)*24&lt;=INDEX(Settings!$B$5:$B$7,MATCH(D74,Settings!$A$5:$A$7,0)),"Yes","No"))</f>
        <v/>
      </c>
      <c r="S74" s="16" t="str">
        <f aca="true">IF(E74="","",IF(O74&lt;&gt;"","Closed",IF(AND(P74&lt;&gt;"",TODAY()&gt;P74),"Overdue",IF(L74&lt;&gt;"","Verifying",IF(J74&lt;&gt;"","Root cause found",IF(H74&lt;&gt;"","Contained","Open"))))))</f>
        <v/>
      </c>
    </row>
    <row r="75" customFormat="false" ht="15" hidden="false" customHeight="false" outlineLevel="0" collapsed="false">
      <c r="A75" s="6"/>
      <c r="B75" s="6"/>
      <c r="C75" s="6"/>
      <c r="D75" s="6"/>
      <c r="E75" s="17"/>
      <c r="F75" s="6"/>
      <c r="G75" s="6"/>
      <c r="H75" s="17"/>
      <c r="I75" s="6"/>
      <c r="J75" s="17"/>
      <c r="K75" s="6"/>
      <c r="L75" s="17"/>
      <c r="M75" s="6"/>
      <c r="N75" s="17"/>
      <c r="O75" s="17"/>
      <c r="P75" s="14" t="str">
        <f aca="false">IF(OR(E75="",D75=""),"",E75+INDEX(Settings!$D$5:$D$7,MATCH(D75,Settings!$A$5:$A$7,0)))</f>
        <v/>
      </c>
      <c r="Q75" s="15" t="str">
        <f aca="true">IF(E75="","",IF(O75&lt;&gt;"",O75-E75,TODAY()-E75))</f>
        <v/>
      </c>
      <c r="R75" s="16" t="str">
        <f aca="false">IF(OR(H75="",E75="",D75=""),"",IF((H75-E75)*24&lt;=INDEX(Settings!$B$5:$B$7,MATCH(D75,Settings!$A$5:$A$7,0)),"Yes","No"))</f>
        <v/>
      </c>
      <c r="S75" s="16" t="str">
        <f aca="true">IF(E75="","",IF(O75&lt;&gt;"","Closed",IF(AND(P75&lt;&gt;"",TODAY()&gt;P75),"Overdue",IF(L75&lt;&gt;"","Verifying",IF(J75&lt;&gt;"","Root cause found",IF(H75&lt;&gt;"","Contained","Open"))))))</f>
        <v/>
      </c>
    </row>
    <row r="76" customFormat="false" ht="15" hidden="false" customHeight="false" outlineLevel="0" collapsed="false">
      <c r="A76" s="6"/>
      <c r="B76" s="6"/>
      <c r="C76" s="6"/>
      <c r="D76" s="6"/>
      <c r="E76" s="17"/>
      <c r="F76" s="6"/>
      <c r="G76" s="6"/>
      <c r="H76" s="17"/>
      <c r="I76" s="6"/>
      <c r="J76" s="17"/>
      <c r="K76" s="6"/>
      <c r="L76" s="17"/>
      <c r="M76" s="6"/>
      <c r="N76" s="17"/>
      <c r="O76" s="17"/>
      <c r="P76" s="14" t="str">
        <f aca="false">IF(OR(E76="",D76=""),"",E76+INDEX(Settings!$D$5:$D$7,MATCH(D76,Settings!$A$5:$A$7,0)))</f>
        <v/>
      </c>
      <c r="Q76" s="15" t="str">
        <f aca="true">IF(E76="","",IF(O76&lt;&gt;"",O76-E76,TODAY()-E76))</f>
        <v/>
      </c>
      <c r="R76" s="16" t="str">
        <f aca="false">IF(OR(H76="",E76="",D76=""),"",IF((H76-E76)*24&lt;=INDEX(Settings!$B$5:$B$7,MATCH(D76,Settings!$A$5:$A$7,0)),"Yes","No"))</f>
        <v/>
      </c>
      <c r="S76" s="16" t="str">
        <f aca="true">IF(E76="","",IF(O76&lt;&gt;"","Closed",IF(AND(P76&lt;&gt;"",TODAY()&gt;P76),"Overdue",IF(L76&lt;&gt;"","Verifying",IF(J76&lt;&gt;"","Root cause found",IF(H76&lt;&gt;"","Contained","Open"))))))</f>
        <v/>
      </c>
    </row>
    <row r="77" customFormat="false" ht="15" hidden="false" customHeight="false" outlineLevel="0" collapsed="false">
      <c r="A77" s="6"/>
      <c r="B77" s="6"/>
      <c r="C77" s="6"/>
      <c r="D77" s="6"/>
      <c r="E77" s="17"/>
      <c r="F77" s="6"/>
      <c r="G77" s="6"/>
      <c r="H77" s="17"/>
      <c r="I77" s="6"/>
      <c r="J77" s="17"/>
      <c r="K77" s="6"/>
      <c r="L77" s="17"/>
      <c r="M77" s="6"/>
      <c r="N77" s="17"/>
      <c r="O77" s="17"/>
      <c r="P77" s="14" t="str">
        <f aca="false">IF(OR(E77="",D77=""),"",E77+INDEX(Settings!$D$5:$D$7,MATCH(D77,Settings!$A$5:$A$7,0)))</f>
        <v/>
      </c>
      <c r="Q77" s="15" t="str">
        <f aca="true">IF(E77="","",IF(O77&lt;&gt;"",O77-E77,TODAY()-E77))</f>
        <v/>
      </c>
      <c r="R77" s="16" t="str">
        <f aca="false">IF(OR(H77="",E77="",D77=""),"",IF((H77-E77)*24&lt;=INDEX(Settings!$B$5:$B$7,MATCH(D77,Settings!$A$5:$A$7,0)),"Yes","No"))</f>
        <v/>
      </c>
      <c r="S77" s="16" t="str">
        <f aca="true">IF(E77="","",IF(O77&lt;&gt;"","Closed",IF(AND(P77&lt;&gt;"",TODAY()&gt;P77),"Overdue",IF(L77&lt;&gt;"","Verifying",IF(J77&lt;&gt;"","Root cause found",IF(H77&lt;&gt;"","Contained","Open"))))))</f>
        <v/>
      </c>
    </row>
    <row r="78" customFormat="false" ht="15" hidden="false" customHeight="false" outlineLevel="0" collapsed="false">
      <c r="A78" s="6"/>
      <c r="B78" s="6"/>
      <c r="C78" s="6"/>
      <c r="D78" s="6"/>
      <c r="E78" s="17"/>
      <c r="F78" s="6"/>
      <c r="G78" s="6"/>
      <c r="H78" s="17"/>
      <c r="I78" s="6"/>
      <c r="J78" s="17"/>
      <c r="K78" s="6"/>
      <c r="L78" s="17"/>
      <c r="M78" s="6"/>
      <c r="N78" s="17"/>
      <c r="O78" s="17"/>
      <c r="P78" s="14" t="str">
        <f aca="false">IF(OR(E78="",D78=""),"",E78+INDEX(Settings!$D$5:$D$7,MATCH(D78,Settings!$A$5:$A$7,0)))</f>
        <v/>
      </c>
      <c r="Q78" s="15" t="str">
        <f aca="true">IF(E78="","",IF(O78&lt;&gt;"",O78-E78,TODAY()-E78))</f>
        <v/>
      </c>
      <c r="R78" s="16" t="str">
        <f aca="false">IF(OR(H78="",E78="",D78=""),"",IF((H78-E78)*24&lt;=INDEX(Settings!$B$5:$B$7,MATCH(D78,Settings!$A$5:$A$7,0)),"Yes","No"))</f>
        <v/>
      </c>
      <c r="S78" s="16" t="str">
        <f aca="true">IF(E78="","",IF(O78&lt;&gt;"","Closed",IF(AND(P78&lt;&gt;"",TODAY()&gt;P78),"Overdue",IF(L78&lt;&gt;"","Verifying",IF(J78&lt;&gt;"","Root cause found",IF(H78&lt;&gt;"","Contained","Open"))))))</f>
        <v/>
      </c>
    </row>
    <row r="79" customFormat="false" ht="15" hidden="false" customHeight="false" outlineLevel="0" collapsed="false">
      <c r="A79" s="6"/>
      <c r="B79" s="6"/>
      <c r="C79" s="6"/>
      <c r="D79" s="6"/>
      <c r="E79" s="17"/>
      <c r="F79" s="6"/>
      <c r="G79" s="6"/>
      <c r="H79" s="17"/>
      <c r="I79" s="6"/>
      <c r="J79" s="17"/>
      <c r="K79" s="6"/>
      <c r="L79" s="17"/>
      <c r="M79" s="6"/>
      <c r="N79" s="17"/>
      <c r="O79" s="17"/>
      <c r="P79" s="14" t="str">
        <f aca="false">IF(OR(E79="",D79=""),"",E79+INDEX(Settings!$D$5:$D$7,MATCH(D79,Settings!$A$5:$A$7,0)))</f>
        <v/>
      </c>
      <c r="Q79" s="15" t="str">
        <f aca="true">IF(E79="","",IF(O79&lt;&gt;"",O79-E79,TODAY()-E79))</f>
        <v/>
      </c>
      <c r="R79" s="16" t="str">
        <f aca="false">IF(OR(H79="",E79="",D79=""),"",IF((H79-E79)*24&lt;=INDEX(Settings!$B$5:$B$7,MATCH(D79,Settings!$A$5:$A$7,0)),"Yes","No"))</f>
        <v/>
      </c>
      <c r="S79" s="16" t="str">
        <f aca="true">IF(E79="","",IF(O79&lt;&gt;"","Closed",IF(AND(P79&lt;&gt;"",TODAY()&gt;P79),"Overdue",IF(L79&lt;&gt;"","Verifying",IF(J79&lt;&gt;"","Root cause found",IF(H79&lt;&gt;"","Contained","Open"))))))</f>
        <v/>
      </c>
    </row>
    <row r="80" customFormat="false" ht="15" hidden="false" customHeight="false" outlineLevel="0" collapsed="false">
      <c r="A80" s="6"/>
      <c r="B80" s="6"/>
      <c r="C80" s="6"/>
      <c r="D80" s="6"/>
      <c r="E80" s="17"/>
      <c r="F80" s="6"/>
      <c r="G80" s="6"/>
      <c r="H80" s="17"/>
      <c r="I80" s="6"/>
      <c r="J80" s="17"/>
      <c r="K80" s="6"/>
      <c r="L80" s="17"/>
      <c r="M80" s="6"/>
      <c r="N80" s="17"/>
      <c r="O80" s="17"/>
      <c r="P80" s="14" t="str">
        <f aca="false">IF(OR(E80="",D80=""),"",E80+INDEX(Settings!$D$5:$D$7,MATCH(D80,Settings!$A$5:$A$7,0)))</f>
        <v/>
      </c>
      <c r="Q80" s="15" t="str">
        <f aca="true">IF(E80="","",IF(O80&lt;&gt;"",O80-E80,TODAY()-E80))</f>
        <v/>
      </c>
      <c r="R80" s="16" t="str">
        <f aca="false">IF(OR(H80="",E80="",D80=""),"",IF((H80-E80)*24&lt;=INDEX(Settings!$B$5:$B$7,MATCH(D80,Settings!$A$5:$A$7,0)),"Yes","No"))</f>
        <v/>
      </c>
      <c r="S80" s="16" t="str">
        <f aca="true">IF(E80="","",IF(O80&lt;&gt;"","Closed",IF(AND(P80&lt;&gt;"",TODAY()&gt;P80),"Overdue",IF(L80&lt;&gt;"","Verifying",IF(J80&lt;&gt;"","Root cause found",IF(H80&lt;&gt;"","Contained","Open"))))))</f>
        <v/>
      </c>
    </row>
    <row r="81" customFormat="false" ht="15" hidden="false" customHeight="false" outlineLevel="0" collapsed="false">
      <c r="A81" s="6"/>
      <c r="B81" s="6"/>
      <c r="C81" s="6"/>
      <c r="D81" s="6"/>
      <c r="E81" s="17"/>
      <c r="F81" s="6"/>
      <c r="G81" s="6"/>
      <c r="H81" s="17"/>
      <c r="I81" s="6"/>
      <c r="J81" s="17"/>
      <c r="K81" s="6"/>
      <c r="L81" s="17"/>
      <c r="M81" s="6"/>
      <c r="N81" s="17"/>
      <c r="O81" s="17"/>
      <c r="P81" s="14" t="str">
        <f aca="false">IF(OR(E81="",D81=""),"",E81+INDEX(Settings!$D$5:$D$7,MATCH(D81,Settings!$A$5:$A$7,0)))</f>
        <v/>
      </c>
      <c r="Q81" s="15" t="str">
        <f aca="true">IF(E81="","",IF(O81&lt;&gt;"",O81-E81,TODAY()-E81))</f>
        <v/>
      </c>
      <c r="R81" s="16" t="str">
        <f aca="false">IF(OR(H81="",E81="",D81=""),"",IF((H81-E81)*24&lt;=INDEX(Settings!$B$5:$B$7,MATCH(D81,Settings!$A$5:$A$7,0)),"Yes","No"))</f>
        <v/>
      </c>
      <c r="S81" s="16" t="str">
        <f aca="true">IF(E81="","",IF(O81&lt;&gt;"","Closed",IF(AND(P81&lt;&gt;"",TODAY()&gt;P81),"Overdue",IF(L81&lt;&gt;"","Verifying",IF(J81&lt;&gt;"","Root cause found",IF(H81&lt;&gt;"","Contained","Open"))))))</f>
        <v/>
      </c>
    </row>
    <row r="82" customFormat="false" ht="15" hidden="false" customHeight="false" outlineLevel="0" collapsed="false">
      <c r="A82" s="6"/>
      <c r="B82" s="6"/>
      <c r="C82" s="6"/>
      <c r="D82" s="6"/>
      <c r="E82" s="17"/>
      <c r="F82" s="6"/>
      <c r="G82" s="6"/>
      <c r="H82" s="17"/>
      <c r="I82" s="6"/>
      <c r="J82" s="17"/>
      <c r="K82" s="6"/>
      <c r="L82" s="17"/>
      <c r="M82" s="6"/>
      <c r="N82" s="17"/>
      <c r="O82" s="17"/>
      <c r="P82" s="14" t="str">
        <f aca="false">IF(OR(E82="",D82=""),"",E82+INDEX(Settings!$D$5:$D$7,MATCH(D82,Settings!$A$5:$A$7,0)))</f>
        <v/>
      </c>
      <c r="Q82" s="15" t="str">
        <f aca="true">IF(E82="","",IF(O82&lt;&gt;"",O82-E82,TODAY()-E82))</f>
        <v/>
      </c>
      <c r="R82" s="16" t="str">
        <f aca="false">IF(OR(H82="",E82="",D82=""),"",IF((H82-E82)*24&lt;=INDEX(Settings!$B$5:$B$7,MATCH(D82,Settings!$A$5:$A$7,0)),"Yes","No"))</f>
        <v/>
      </c>
      <c r="S82" s="16" t="str">
        <f aca="true">IF(E82="","",IF(O82&lt;&gt;"","Closed",IF(AND(P82&lt;&gt;"",TODAY()&gt;P82),"Overdue",IF(L82&lt;&gt;"","Verifying",IF(J82&lt;&gt;"","Root cause found",IF(H82&lt;&gt;"","Contained","Open"))))))</f>
        <v/>
      </c>
    </row>
    <row r="83" customFormat="false" ht="15" hidden="false" customHeight="false" outlineLevel="0" collapsed="false">
      <c r="A83" s="6"/>
      <c r="B83" s="6"/>
      <c r="C83" s="6"/>
      <c r="D83" s="6"/>
      <c r="E83" s="17"/>
      <c r="F83" s="6"/>
      <c r="G83" s="6"/>
      <c r="H83" s="17"/>
      <c r="I83" s="6"/>
      <c r="J83" s="17"/>
      <c r="K83" s="6"/>
      <c r="L83" s="17"/>
      <c r="M83" s="6"/>
      <c r="N83" s="17"/>
      <c r="O83" s="17"/>
      <c r="P83" s="14" t="str">
        <f aca="false">IF(OR(E83="",D83=""),"",E83+INDEX(Settings!$D$5:$D$7,MATCH(D83,Settings!$A$5:$A$7,0)))</f>
        <v/>
      </c>
      <c r="Q83" s="15" t="str">
        <f aca="true">IF(E83="","",IF(O83&lt;&gt;"",O83-E83,TODAY()-E83))</f>
        <v/>
      </c>
      <c r="R83" s="16" t="str">
        <f aca="false">IF(OR(H83="",E83="",D83=""),"",IF((H83-E83)*24&lt;=INDEX(Settings!$B$5:$B$7,MATCH(D83,Settings!$A$5:$A$7,0)),"Yes","No"))</f>
        <v/>
      </c>
      <c r="S83" s="16" t="str">
        <f aca="true">IF(E83="","",IF(O83&lt;&gt;"","Closed",IF(AND(P83&lt;&gt;"",TODAY()&gt;P83),"Overdue",IF(L83&lt;&gt;"","Verifying",IF(J83&lt;&gt;"","Root cause found",IF(H83&lt;&gt;"","Contained","Open"))))))</f>
        <v/>
      </c>
    </row>
    <row r="84" customFormat="false" ht="15" hidden="false" customHeight="false" outlineLevel="0" collapsed="false">
      <c r="A84" s="6"/>
      <c r="B84" s="6"/>
      <c r="C84" s="6"/>
      <c r="D84" s="6"/>
      <c r="E84" s="17"/>
      <c r="F84" s="6"/>
      <c r="G84" s="6"/>
      <c r="H84" s="17"/>
      <c r="I84" s="6"/>
      <c r="J84" s="17"/>
      <c r="K84" s="6"/>
      <c r="L84" s="17"/>
      <c r="M84" s="6"/>
      <c r="N84" s="17"/>
      <c r="O84" s="17"/>
      <c r="P84" s="14" t="str">
        <f aca="false">IF(OR(E84="",D84=""),"",E84+INDEX(Settings!$D$5:$D$7,MATCH(D84,Settings!$A$5:$A$7,0)))</f>
        <v/>
      </c>
      <c r="Q84" s="15" t="str">
        <f aca="true">IF(E84="","",IF(O84&lt;&gt;"",O84-E84,TODAY()-E84))</f>
        <v/>
      </c>
      <c r="R84" s="16" t="str">
        <f aca="false">IF(OR(H84="",E84="",D84=""),"",IF((H84-E84)*24&lt;=INDEX(Settings!$B$5:$B$7,MATCH(D84,Settings!$A$5:$A$7,0)),"Yes","No"))</f>
        <v/>
      </c>
      <c r="S84" s="16" t="str">
        <f aca="true">IF(E84="","",IF(O84&lt;&gt;"","Closed",IF(AND(P84&lt;&gt;"",TODAY()&gt;P84),"Overdue",IF(L84&lt;&gt;"","Verifying",IF(J84&lt;&gt;"","Root cause found",IF(H84&lt;&gt;"","Contained","Open"))))))</f>
        <v/>
      </c>
    </row>
    <row r="85" customFormat="false" ht="15" hidden="false" customHeight="false" outlineLevel="0" collapsed="false">
      <c r="A85" s="6"/>
      <c r="B85" s="6"/>
      <c r="C85" s="6"/>
      <c r="D85" s="6"/>
      <c r="E85" s="17"/>
      <c r="F85" s="6"/>
      <c r="G85" s="6"/>
      <c r="H85" s="17"/>
      <c r="I85" s="6"/>
      <c r="J85" s="17"/>
      <c r="K85" s="6"/>
      <c r="L85" s="17"/>
      <c r="M85" s="6"/>
      <c r="N85" s="17"/>
      <c r="O85" s="17"/>
      <c r="P85" s="14" t="str">
        <f aca="false">IF(OR(E85="",D85=""),"",E85+INDEX(Settings!$D$5:$D$7,MATCH(D85,Settings!$A$5:$A$7,0)))</f>
        <v/>
      </c>
      <c r="Q85" s="15" t="str">
        <f aca="true">IF(E85="","",IF(O85&lt;&gt;"",O85-E85,TODAY()-E85))</f>
        <v/>
      </c>
      <c r="R85" s="16" t="str">
        <f aca="false">IF(OR(H85="",E85="",D85=""),"",IF((H85-E85)*24&lt;=INDEX(Settings!$B$5:$B$7,MATCH(D85,Settings!$A$5:$A$7,0)),"Yes","No"))</f>
        <v/>
      </c>
      <c r="S85" s="16" t="str">
        <f aca="true">IF(E85="","",IF(O85&lt;&gt;"","Closed",IF(AND(P85&lt;&gt;"",TODAY()&gt;P85),"Overdue",IF(L85&lt;&gt;"","Verifying",IF(J85&lt;&gt;"","Root cause found",IF(H85&lt;&gt;"","Contained","Open"))))))</f>
        <v/>
      </c>
    </row>
    <row r="86" customFormat="false" ht="15" hidden="false" customHeight="false" outlineLevel="0" collapsed="false">
      <c r="A86" s="6"/>
      <c r="B86" s="6"/>
      <c r="C86" s="6"/>
      <c r="D86" s="6"/>
      <c r="E86" s="17"/>
      <c r="F86" s="6"/>
      <c r="G86" s="6"/>
      <c r="H86" s="17"/>
      <c r="I86" s="6"/>
      <c r="J86" s="17"/>
      <c r="K86" s="6"/>
      <c r="L86" s="17"/>
      <c r="M86" s="6"/>
      <c r="N86" s="17"/>
      <c r="O86" s="17"/>
      <c r="P86" s="14" t="str">
        <f aca="false">IF(OR(E86="",D86=""),"",E86+INDEX(Settings!$D$5:$D$7,MATCH(D86,Settings!$A$5:$A$7,0)))</f>
        <v/>
      </c>
      <c r="Q86" s="15" t="str">
        <f aca="true">IF(E86="","",IF(O86&lt;&gt;"",O86-E86,TODAY()-E86))</f>
        <v/>
      </c>
      <c r="R86" s="16" t="str">
        <f aca="false">IF(OR(H86="",E86="",D86=""),"",IF((H86-E86)*24&lt;=INDEX(Settings!$B$5:$B$7,MATCH(D86,Settings!$A$5:$A$7,0)),"Yes","No"))</f>
        <v/>
      </c>
      <c r="S86" s="16" t="str">
        <f aca="true">IF(E86="","",IF(O86&lt;&gt;"","Closed",IF(AND(P86&lt;&gt;"",TODAY()&gt;P86),"Overdue",IF(L86&lt;&gt;"","Verifying",IF(J86&lt;&gt;"","Root cause found",IF(H86&lt;&gt;"","Contained","Open"))))))</f>
        <v/>
      </c>
    </row>
    <row r="87" customFormat="false" ht="15" hidden="false" customHeight="false" outlineLevel="0" collapsed="false">
      <c r="A87" s="6"/>
      <c r="B87" s="6"/>
      <c r="C87" s="6"/>
      <c r="D87" s="6"/>
      <c r="E87" s="17"/>
      <c r="F87" s="6"/>
      <c r="G87" s="6"/>
      <c r="H87" s="17"/>
      <c r="I87" s="6"/>
      <c r="J87" s="17"/>
      <c r="K87" s="6"/>
      <c r="L87" s="17"/>
      <c r="M87" s="6"/>
      <c r="N87" s="17"/>
      <c r="O87" s="17"/>
      <c r="P87" s="14" t="str">
        <f aca="false">IF(OR(E87="",D87=""),"",E87+INDEX(Settings!$D$5:$D$7,MATCH(D87,Settings!$A$5:$A$7,0)))</f>
        <v/>
      </c>
      <c r="Q87" s="15" t="str">
        <f aca="true">IF(E87="","",IF(O87&lt;&gt;"",O87-E87,TODAY()-E87))</f>
        <v/>
      </c>
      <c r="R87" s="16" t="str">
        <f aca="false">IF(OR(H87="",E87="",D87=""),"",IF((H87-E87)*24&lt;=INDEX(Settings!$B$5:$B$7,MATCH(D87,Settings!$A$5:$A$7,0)),"Yes","No"))</f>
        <v/>
      </c>
      <c r="S87" s="16" t="str">
        <f aca="true">IF(E87="","",IF(O87&lt;&gt;"","Closed",IF(AND(P87&lt;&gt;"",TODAY()&gt;P87),"Overdue",IF(L87&lt;&gt;"","Verifying",IF(J87&lt;&gt;"","Root cause found",IF(H87&lt;&gt;"","Contained","Open"))))))</f>
        <v/>
      </c>
    </row>
    <row r="88" customFormat="false" ht="15" hidden="false" customHeight="false" outlineLevel="0" collapsed="false">
      <c r="A88" s="6"/>
      <c r="B88" s="6"/>
      <c r="C88" s="6"/>
      <c r="D88" s="6"/>
      <c r="E88" s="17"/>
      <c r="F88" s="6"/>
      <c r="G88" s="6"/>
      <c r="H88" s="17"/>
      <c r="I88" s="6"/>
      <c r="J88" s="17"/>
      <c r="K88" s="6"/>
      <c r="L88" s="17"/>
      <c r="M88" s="6"/>
      <c r="N88" s="17"/>
      <c r="O88" s="17"/>
      <c r="P88" s="14" t="str">
        <f aca="false">IF(OR(E88="",D88=""),"",E88+INDEX(Settings!$D$5:$D$7,MATCH(D88,Settings!$A$5:$A$7,0)))</f>
        <v/>
      </c>
      <c r="Q88" s="15" t="str">
        <f aca="true">IF(E88="","",IF(O88&lt;&gt;"",O88-E88,TODAY()-E88))</f>
        <v/>
      </c>
      <c r="R88" s="16" t="str">
        <f aca="false">IF(OR(H88="",E88="",D88=""),"",IF((H88-E88)*24&lt;=INDEX(Settings!$B$5:$B$7,MATCH(D88,Settings!$A$5:$A$7,0)),"Yes","No"))</f>
        <v/>
      </c>
      <c r="S88" s="16" t="str">
        <f aca="true">IF(E88="","",IF(O88&lt;&gt;"","Closed",IF(AND(P88&lt;&gt;"",TODAY()&gt;P88),"Overdue",IF(L88&lt;&gt;"","Verifying",IF(J88&lt;&gt;"","Root cause found",IF(H88&lt;&gt;"","Contained","Open"))))))</f>
        <v/>
      </c>
    </row>
    <row r="89" customFormat="false" ht="15" hidden="false" customHeight="false" outlineLevel="0" collapsed="false">
      <c r="A89" s="6"/>
      <c r="B89" s="6"/>
      <c r="C89" s="6"/>
      <c r="D89" s="6"/>
      <c r="E89" s="17"/>
      <c r="F89" s="6"/>
      <c r="G89" s="6"/>
      <c r="H89" s="17"/>
      <c r="I89" s="6"/>
      <c r="J89" s="17"/>
      <c r="K89" s="6"/>
      <c r="L89" s="17"/>
      <c r="M89" s="6"/>
      <c r="N89" s="17"/>
      <c r="O89" s="17"/>
      <c r="P89" s="14" t="str">
        <f aca="false">IF(OR(E89="",D89=""),"",E89+INDEX(Settings!$D$5:$D$7,MATCH(D89,Settings!$A$5:$A$7,0)))</f>
        <v/>
      </c>
      <c r="Q89" s="15" t="str">
        <f aca="true">IF(E89="","",IF(O89&lt;&gt;"",O89-E89,TODAY()-E89))</f>
        <v/>
      </c>
      <c r="R89" s="16" t="str">
        <f aca="false">IF(OR(H89="",E89="",D89=""),"",IF((H89-E89)*24&lt;=INDEX(Settings!$B$5:$B$7,MATCH(D89,Settings!$A$5:$A$7,0)),"Yes","No"))</f>
        <v/>
      </c>
      <c r="S89" s="16" t="str">
        <f aca="true">IF(E89="","",IF(O89&lt;&gt;"","Closed",IF(AND(P89&lt;&gt;"",TODAY()&gt;P89),"Overdue",IF(L89&lt;&gt;"","Verifying",IF(J89&lt;&gt;"","Root cause found",IF(H89&lt;&gt;"","Contained","Open"))))))</f>
        <v/>
      </c>
    </row>
    <row r="90" customFormat="false" ht="15" hidden="false" customHeight="false" outlineLevel="0" collapsed="false">
      <c r="A90" s="6"/>
      <c r="B90" s="6"/>
      <c r="C90" s="6"/>
      <c r="D90" s="6"/>
      <c r="E90" s="17"/>
      <c r="F90" s="6"/>
      <c r="G90" s="6"/>
      <c r="H90" s="17"/>
      <c r="I90" s="6"/>
      <c r="J90" s="17"/>
      <c r="K90" s="6"/>
      <c r="L90" s="17"/>
      <c r="M90" s="6"/>
      <c r="N90" s="17"/>
      <c r="O90" s="17"/>
      <c r="P90" s="14" t="str">
        <f aca="false">IF(OR(E90="",D90=""),"",E90+INDEX(Settings!$D$5:$D$7,MATCH(D90,Settings!$A$5:$A$7,0)))</f>
        <v/>
      </c>
      <c r="Q90" s="15" t="str">
        <f aca="true">IF(E90="","",IF(O90&lt;&gt;"",O90-E90,TODAY()-E90))</f>
        <v/>
      </c>
      <c r="R90" s="16" t="str">
        <f aca="false">IF(OR(H90="",E90="",D90=""),"",IF((H90-E90)*24&lt;=INDEX(Settings!$B$5:$B$7,MATCH(D90,Settings!$A$5:$A$7,0)),"Yes","No"))</f>
        <v/>
      </c>
      <c r="S90" s="16" t="str">
        <f aca="true">IF(E90="","",IF(O90&lt;&gt;"","Closed",IF(AND(P90&lt;&gt;"",TODAY()&gt;P90),"Overdue",IF(L90&lt;&gt;"","Verifying",IF(J90&lt;&gt;"","Root cause found",IF(H90&lt;&gt;"","Contained","Open"))))))</f>
        <v/>
      </c>
    </row>
    <row r="91" customFormat="false" ht="15" hidden="false" customHeight="false" outlineLevel="0" collapsed="false">
      <c r="A91" s="6"/>
      <c r="B91" s="6"/>
      <c r="C91" s="6"/>
      <c r="D91" s="6"/>
      <c r="E91" s="17"/>
      <c r="F91" s="6"/>
      <c r="G91" s="6"/>
      <c r="H91" s="17"/>
      <c r="I91" s="6"/>
      <c r="J91" s="17"/>
      <c r="K91" s="6"/>
      <c r="L91" s="17"/>
      <c r="M91" s="6"/>
      <c r="N91" s="17"/>
      <c r="O91" s="17"/>
      <c r="P91" s="14" t="str">
        <f aca="false">IF(OR(E91="",D91=""),"",E91+INDEX(Settings!$D$5:$D$7,MATCH(D91,Settings!$A$5:$A$7,0)))</f>
        <v/>
      </c>
      <c r="Q91" s="15" t="str">
        <f aca="true">IF(E91="","",IF(O91&lt;&gt;"",O91-E91,TODAY()-E91))</f>
        <v/>
      </c>
      <c r="R91" s="16" t="str">
        <f aca="false">IF(OR(H91="",E91="",D91=""),"",IF((H91-E91)*24&lt;=INDEX(Settings!$B$5:$B$7,MATCH(D91,Settings!$A$5:$A$7,0)),"Yes","No"))</f>
        <v/>
      </c>
      <c r="S91" s="16" t="str">
        <f aca="true">IF(E91="","",IF(O91&lt;&gt;"","Closed",IF(AND(P91&lt;&gt;"",TODAY()&gt;P91),"Overdue",IF(L91&lt;&gt;"","Verifying",IF(J91&lt;&gt;"","Root cause found",IF(H91&lt;&gt;"","Contained","Open"))))))</f>
        <v/>
      </c>
    </row>
    <row r="92" customFormat="false" ht="15" hidden="false" customHeight="false" outlineLevel="0" collapsed="false">
      <c r="A92" s="6"/>
      <c r="B92" s="6"/>
      <c r="C92" s="6"/>
      <c r="D92" s="6"/>
      <c r="E92" s="17"/>
      <c r="F92" s="6"/>
      <c r="G92" s="6"/>
      <c r="H92" s="17"/>
      <c r="I92" s="6"/>
      <c r="J92" s="17"/>
      <c r="K92" s="6"/>
      <c r="L92" s="17"/>
      <c r="M92" s="6"/>
      <c r="N92" s="17"/>
      <c r="O92" s="17"/>
      <c r="P92" s="14" t="str">
        <f aca="false">IF(OR(E92="",D92=""),"",E92+INDEX(Settings!$D$5:$D$7,MATCH(D92,Settings!$A$5:$A$7,0)))</f>
        <v/>
      </c>
      <c r="Q92" s="15" t="str">
        <f aca="true">IF(E92="","",IF(O92&lt;&gt;"",O92-E92,TODAY()-E92))</f>
        <v/>
      </c>
      <c r="R92" s="16" t="str">
        <f aca="false">IF(OR(H92="",E92="",D92=""),"",IF((H92-E92)*24&lt;=INDEX(Settings!$B$5:$B$7,MATCH(D92,Settings!$A$5:$A$7,0)),"Yes","No"))</f>
        <v/>
      </c>
      <c r="S92" s="16" t="str">
        <f aca="true">IF(E92="","",IF(O92&lt;&gt;"","Closed",IF(AND(P92&lt;&gt;"",TODAY()&gt;P92),"Overdue",IF(L92&lt;&gt;"","Verifying",IF(J92&lt;&gt;"","Root cause found",IF(H92&lt;&gt;"","Contained","Open"))))))</f>
        <v/>
      </c>
    </row>
    <row r="93" customFormat="false" ht="15" hidden="false" customHeight="false" outlineLevel="0" collapsed="false">
      <c r="A93" s="6"/>
      <c r="B93" s="6"/>
      <c r="C93" s="6"/>
      <c r="D93" s="6"/>
      <c r="E93" s="17"/>
      <c r="F93" s="6"/>
      <c r="G93" s="6"/>
      <c r="H93" s="17"/>
      <c r="I93" s="6"/>
      <c r="J93" s="17"/>
      <c r="K93" s="6"/>
      <c r="L93" s="17"/>
      <c r="M93" s="6"/>
      <c r="N93" s="17"/>
      <c r="O93" s="17"/>
      <c r="P93" s="14" t="str">
        <f aca="false">IF(OR(E93="",D93=""),"",E93+INDEX(Settings!$D$5:$D$7,MATCH(D93,Settings!$A$5:$A$7,0)))</f>
        <v/>
      </c>
      <c r="Q93" s="15" t="str">
        <f aca="true">IF(E93="","",IF(O93&lt;&gt;"",O93-E93,TODAY()-E93))</f>
        <v/>
      </c>
      <c r="R93" s="16" t="str">
        <f aca="false">IF(OR(H93="",E93="",D93=""),"",IF((H93-E93)*24&lt;=INDEX(Settings!$B$5:$B$7,MATCH(D93,Settings!$A$5:$A$7,0)),"Yes","No"))</f>
        <v/>
      </c>
      <c r="S93" s="16" t="str">
        <f aca="true">IF(E93="","",IF(O93&lt;&gt;"","Closed",IF(AND(P93&lt;&gt;"",TODAY()&gt;P93),"Overdue",IF(L93&lt;&gt;"","Verifying",IF(J93&lt;&gt;"","Root cause found",IF(H93&lt;&gt;"","Contained","Open"))))))</f>
        <v/>
      </c>
    </row>
    <row r="94" customFormat="false" ht="15" hidden="false" customHeight="false" outlineLevel="0" collapsed="false">
      <c r="A94" s="6"/>
      <c r="B94" s="6"/>
      <c r="C94" s="6"/>
      <c r="D94" s="6"/>
      <c r="E94" s="17"/>
      <c r="F94" s="6"/>
      <c r="G94" s="6"/>
      <c r="H94" s="17"/>
      <c r="I94" s="6"/>
      <c r="J94" s="17"/>
      <c r="K94" s="6"/>
      <c r="L94" s="17"/>
      <c r="M94" s="6"/>
      <c r="N94" s="17"/>
      <c r="O94" s="17"/>
      <c r="P94" s="14" t="str">
        <f aca="false">IF(OR(E94="",D94=""),"",E94+INDEX(Settings!$D$5:$D$7,MATCH(D94,Settings!$A$5:$A$7,0)))</f>
        <v/>
      </c>
      <c r="Q94" s="15" t="str">
        <f aca="true">IF(E94="","",IF(O94&lt;&gt;"",O94-E94,TODAY()-E94))</f>
        <v/>
      </c>
      <c r="R94" s="16" t="str">
        <f aca="false">IF(OR(H94="",E94="",D94=""),"",IF((H94-E94)*24&lt;=INDEX(Settings!$B$5:$B$7,MATCH(D94,Settings!$A$5:$A$7,0)),"Yes","No"))</f>
        <v/>
      </c>
      <c r="S94" s="16" t="str">
        <f aca="true">IF(E94="","",IF(O94&lt;&gt;"","Closed",IF(AND(P94&lt;&gt;"",TODAY()&gt;P94),"Overdue",IF(L94&lt;&gt;"","Verifying",IF(J94&lt;&gt;"","Root cause found",IF(H94&lt;&gt;"","Contained","Open"))))))</f>
        <v/>
      </c>
    </row>
    <row r="95" customFormat="false" ht="15" hidden="false" customHeight="false" outlineLevel="0" collapsed="false">
      <c r="A95" s="6"/>
      <c r="B95" s="6"/>
      <c r="C95" s="6"/>
      <c r="D95" s="6"/>
      <c r="E95" s="17"/>
      <c r="F95" s="6"/>
      <c r="G95" s="6"/>
      <c r="H95" s="17"/>
      <c r="I95" s="6"/>
      <c r="J95" s="17"/>
      <c r="K95" s="6"/>
      <c r="L95" s="17"/>
      <c r="M95" s="6"/>
      <c r="N95" s="17"/>
      <c r="O95" s="17"/>
      <c r="P95" s="14" t="str">
        <f aca="false">IF(OR(E95="",D95=""),"",E95+INDEX(Settings!$D$5:$D$7,MATCH(D95,Settings!$A$5:$A$7,0)))</f>
        <v/>
      </c>
      <c r="Q95" s="15" t="str">
        <f aca="true">IF(E95="","",IF(O95&lt;&gt;"",O95-E95,TODAY()-E95))</f>
        <v/>
      </c>
      <c r="R95" s="16" t="str">
        <f aca="false">IF(OR(H95="",E95="",D95=""),"",IF((H95-E95)*24&lt;=INDEX(Settings!$B$5:$B$7,MATCH(D95,Settings!$A$5:$A$7,0)),"Yes","No"))</f>
        <v/>
      </c>
      <c r="S95" s="16" t="str">
        <f aca="true">IF(E95="","",IF(O95&lt;&gt;"","Closed",IF(AND(P95&lt;&gt;"",TODAY()&gt;P95),"Overdue",IF(L95&lt;&gt;"","Verifying",IF(J95&lt;&gt;"","Root cause found",IF(H95&lt;&gt;"","Contained","Open"))))))</f>
        <v/>
      </c>
    </row>
    <row r="96" customFormat="false" ht="15" hidden="false" customHeight="false" outlineLevel="0" collapsed="false">
      <c r="A96" s="6"/>
      <c r="B96" s="6"/>
      <c r="C96" s="6"/>
      <c r="D96" s="6"/>
      <c r="E96" s="17"/>
      <c r="F96" s="6"/>
      <c r="G96" s="6"/>
      <c r="H96" s="17"/>
      <c r="I96" s="6"/>
      <c r="J96" s="17"/>
      <c r="K96" s="6"/>
      <c r="L96" s="17"/>
      <c r="M96" s="6"/>
      <c r="N96" s="17"/>
      <c r="O96" s="17"/>
      <c r="P96" s="14" t="str">
        <f aca="false">IF(OR(E96="",D96=""),"",E96+INDEX(Settings!$D$5:$D$7,MATCH(D96,Settings!$A$5:$A$7,0)))</f>
        <v/>
      </c>
      <c r="Q96" s="15" t="str">
        <f aca="true">IF(E96="","",IF(O96&lt;&gt;"",O96-E96,TODAY()-E96))</f>
        <v/>
      </c>
      <c r="R96" s="16" t="str">
        <f aca="false">IF(OR(H96="",E96="",D96=""),"",IF((H96-E96)*24&lt;=INDEX(Settings!$B$5:$B$7,MATCH(D96,Settings!$A$5:$A$7,0)),"Yes","No"))</f>
        <v/>
      </c>
      <c r="S96" s="16" t="str">
        <f aca="true">IF(E96="","",IF(O96&lt;&gt;"","Closed",IF(AND(P96&lt;&gt;"",TODAY()&gt;P96),"Overdue",IF(L96&lt;&gt;"","Verifying",IF(J96&lt;&gt;"","Root cause found",IF(H96&lt;&gt;"","Contained","Open"))))))</f>
        <v/>
      </c>
    </row>
    <row r="97" customFormat="false" ht="15" hidden="false" customHeight="false" outlineLevel="0" collapsed="false">
      <c r="A97" s="6"/>
      <c r="B97" s="6"/>
      <c r="C97" s="6"/>
      <c r="D97" s="6"/>
      <c r="E97" s="17"/>
      <c r="F97" s="6"/>
      <c r="G97" s="6"/>
      <c r="H97" s="17"/>
      <c r="I97" s="6"/>
      <c r="J97" s="17"/>
      <c r="K97" s="6"/>
      <c r="L97" s="17"/>
      <c r="M97" s="6"/>
      <c r="N97" s="17"/>
      <c r="O97" s="17"/>
      <c r="P97" s="14" t="str">
        <f aca="false">IF(OR(E97="",D97=""),"",E97+INDEX(Settings!$D$5:$D$7,MATCH(D97,Settings!$A$5:$A$7,0)))</f>
        <v/>
      </c>
      <c r="Q97" s="15" t="str">
        <f aca="true">IF(E97="","",IF(O97&lt;&gt;"",O97-E97,TODAY()-E97))</f>
        <v/>
      </c>
      <c r="R97" s="16" t="str">
        <f aca="false">IF(OR(H97="",E97="",D97=""),"",IF((H97-E97)*24&lt;=INDEX(Settings!$B$5:$B$7,MATCH(D97,Settings!$A$5:$A$7,0)),"Yes","No"))</f>
        <v/>
      </c>
      <c r="S97" s="16" t="str">
        <f aca="true">IF(E97="","",IF(O97&lt;&gt;"","Closed",IF(AND(P97&lt;&gt;"",TODAY()&gt;P97),"Overdue",IF(L97&lt;&gt;"","Verifying",IF(J97&lt;&gt;"","Root cause found",IF(H97&lt;&gt;"","Contained","Open"))))))</f>
        <v/>
      </c>
    </row>
    <row r="98" customFormat="false" ht="15" hidden="false" customHeight="false" outlineLevel="0" collapsed="false">
      <c r="A98" s="6"/>
      <c r="B98" s="6"/>
      <c r="C98" s="6"/>
      <c r="D98" s="6"/>
      <c r="E98" s="17"/>
      <c r="F98" s="6"/>
      <c r="G98" s="6"/>
      <c r="H98" s="17"/>
      <c r="I98" s="6"/>
      <c r="J98" s="17"/>
      <c r="K98" s="6"/>
      <c r="L98" s="17"/>
      <c r="M98" s="6"/>
      <c r="N98" s="17"/>
      <c r="O98" s="17"/>
      <c r="P98" s="14" t="str">
        <f aca="false">IF(OR(E98="",D98=""),"",E98+INDEX(Settings!$D$5:$D$7,MATCH(D98,Settings!$A$5:$A$7,0)))</f>
        <v/>
      </c>
      <c r="Q98" s="15" t="str">
        <f aca="true">IF(E98="","",IF(O98&lt;&gt;"",O98-E98,TODAY()-E98))</f>
        <v/>
      </c>
      <c r="R98" s="16" t="str">
        <f aca="false">IF(OR(H98="",E98="",D98=""),"",IF((H98-E98)*24&lt;=INDEX(Settings!$B$5:$B$7,MATCH(D98,Settings!$A$5:$A$7,0)),"Yes","No"))</f>
        <v/>
      </c>
      <c r="S98" s="16" t="str">
        <f aca="true">IF(E98="","",IF(O98&lt;&gt;"","Closed",IF(AND(P98&lt;&gt;"",TODAY()&gt;P98),"Overdue",IF(L98&lt;&gt;"","Verifying",IF(J98&lt;&gt;"","Root cause found",IF(H98&lt;&gt;"","Contained","Open"))))))</f>
        <v/>
      </c>
    </row>
    <row r="99" customFormat="false" ht="15" hidden="false" customHeight="false" outlineLevel="0" collapsed="false">
      <c r="A99" s="6"/>
      <c r="B99" s="6"/>
      <c r="C99" s="6"/>
      <c r="D99" s="6"/>
      <c r="E99" s="17"/>
      <c r="F99" s="6"/>
      <c r="G99" s="6"/>
      <c r="H99" s="17"/>
      <c r="I99" s="6"/>
      <c r="J99" s="17"/>
      <c r="K99" s="6"/>
      <c r="L99" s="17"/>
      <c r="M99" s="6"/>
      <c r="N99" s="17"/>
      <c r="O99" s="17"/>
      <c r="P99" s="14" t="str">
        <f aca="false">IF(OR(E99="",D99=""),"",E99+INDEX(Settings!$D$5:$D$7,MATCH(D99,Settings!$A$5:$A$7,0)))</f>
        <v/>
      </c>
      <c r="Q99" s="15" t="str">
        <f aca="true">IF(E99="","",IF(O99&lt;&gt;"",O99-E99,TODAY()-E99))</f>
        <v/>
      </c>
      <c r="R99" s="16" t="str">
        <f aca="false">IF(OR(H99="",E99="",D99=""),"",IF((H99-E99)*24&lt;=INDEX(Settings!$B$5:$B$7,MATCH(D99,Settings!$A$5:$A$7,0)),"Yes","No"))</f>
        <v/>
      </c>
      <c r="S99" s="16" t="str">
        <f aca="true">IF(E99="","",IF(O99&lt;&gt;"","Closed",IF(AND(P99&lt;&gt;"",TODAY()&gt;P99),"Overdue",IF(L99&lt;&gt;"","Verifying",IF(J99&lt;&gt;"","Root cause found",IF(H99&lt;&gt;"","Contained","Open"))))))</f>
        <v/>
      </c>
    </row>
    <row r="100" customFormat="false" ht="15" hidden="false" customHeight="false" outlineLevel="0" collapsed="false">
      <c r="A100" s="6"/>
      <c r="B100" s="6"/>
      <c r="C100" s="6"/>
      <c r="D100" s="6"/>
      <c r="E100" s="17"/>
      <c r="F100" s="6"/>
      <c r="G100" s="6"/>
      <c r="H100" s="17"/>
      <c r="I100" s="6"/>
      <c r="J100" s="17"/>
      <c r="K100" s="6"/>
      <c r="L100" s="17"/>
      <c r="M100" s="6"/>
      <c r="N100" s="17"/>
      <c r="O100" s="17"/>
      <c r="P100" s="14" t="str">
        <f aca="false">IF(OR(E100="",D100=""),"",E100+INDEX(Settings!$D$5:$D$7,MATCH(D100,Settings!$A$5:$A$7,0)))</f>
        <v/>
      </c>
      <c r="Q100" s="15" t="str">
        <f aca="true">IF(E100="","",IF(O100&lt;&gt;"",O100-E100,TODAY()-E100))</f>
        <v/>
      </c>
      <c r="R100" s="16" t="str">
        <f aca="false">IF(OR(H100="",E100="",D100=""),"",IF((H100-E100)*24&lt;=INDEX(Settings!$B$5:$B$7,MATCH(D100,Settings!$A$5:$A$7,0)),"Yes","No"))</f>
        <v/>
      </c>
      <c r="S100" s="16" t="str">
        <f aca="true">IF(E100="","",IF(O100&lt;&gt;"","Closed",IF(AND(P100&lt;&gt;"",TODAY()&gt;P100),"Overdue",IF(L100&lt;&gt;"","Verifying",IF(J100&lt;&gt;"","Root cause found",IF(H100&lt;&gt;"","Contained","Open"))))))</f>
        <v/>
      </c>
    </row>
    <row r="101" customFormat="false" ht="15" hidden="false" customHeight="false" outlineLevel="0" collapsed="false">
      <c r="A101" s="6"/>
      <c r="B101" s="6"/>
      <c r="C101" s="6"/>
      <c r="D101" s="6"/>
      <c r="E101" s="17"/>
      <c r="F101" s="6"/>
      <c r="G101" s="6"/>
      <c r="H101" s="17"/>
      <c r="I101" s="6"/>
      <c r="J101" s="17"/>
      <c r="K101" s="6"/>
      <c r="L101" s="17"/>
      <c r="M101" s="6"/>
      <c r="N101" s="17"/>
      <c r="O101" s="17"/>
      <c r="P101" s="14" t="str">
        <f aca="false">IF(OR(E101="",D101=""),"",E101+INDEX(Settings!$D$5:$D$7,MATCH(D101,Settings!$A$5:$A$7,0)))</f>
        <v/>
      </c>
      <c r="Q101" s="15" t="str">
        <f aca="true">IF(E101="","",IF(O101&lt;&gt;"",O101-E101,TODAY()-E101))</f>
        <v/>
      </c>
      <c r="R101" s="16" t="str">
        <f aca="false">IF(OR(H101="",E101="",D101=""),"",IF((H101-E101)*24&lt;=INDEX(Settings!$B$5:$B$7,MATCH(D101,Settings!$A$5:$A$7,0)),"Yes","No"))</f>
        <v/>
      </c>
      <c r="S101" s="16" t="str">
        <f aca="true">IF(E101="","",IF(O101&lt;&gt;"","Closed",IF(AND(P101&lt;&gt;"",TODAY()&gt;P101),"Overdue",IF(L101&lt;&gt;"","Verifying",IF(J101&lt;&gt;"","Root cause found",IF(H101&lt;&gt;"","Contained","Open"))))))</f>
        <v/>
      </c>
    </row>
    <row r="102" customFormat="false" ht="15" hidden="false" customHeight="false" outlineLevel="0" collapsed="false">
      <c r="A102" s="6"/>
      <c r="B102" s="6"/>
      <c r="C102" s="6"/>
      <c r="D102" s="6"/>
      <c r="E102" s="17"/>
      <c r="F102" s="6"/>
      <c r="G102" s="6"/>
      <c r="H102" s="17"/>
      <c r="I102" s="6"/>
      <c r="J102" s="17"/>
      <c r="K102" s="6"/>
      <c r="L102" s="17"/>
      <c r="M102" s="6"/>
      <c r="N102" s="17"/>
      <c r="O102" s="17"/>
      <c r="P102" s="14" t="str">
        <f aca="false">IF(OR(E102="",D102=""),"",E102+INDEX(Settings!$D$5:$D$7,MATCH(D102,Settings!$A$5:$A$7,0)))</f>
        <v/>
      </c>
      <c r="Q102" s="15" t="str">
        <f aca="true">IF(E102="","",IF(O102&lt;&gt;"",O102-E102,TODAY()-E102))</f>
        <v/>
      </c>
      <c r="R102" s="16" t="str">
        <f aca="false">IF(OR(H102="",E102="",D102=""),"",IF((H102-E102)*24&lt;=INDEX(Settings!$B$5:$B$7,MATCH(D102,Settings!$A$5:$A$7,0)),"Yes","No"))</f>
        <v/>
      </c>
      <c r="S102" s="16" t="str">
        <f aca="true">IF(E102="","",IF(O102&lt;&gt;"","Closed",IF(AND(P102&lt;&gt;"",TODAY()&gt;P102),"Overdue",IF(L102&lt;&gt;"","Verifying",IF(J102&lt;&gt;"","Root cause found",IF(H102&lt;&gt;"","Contained","Open"))))))</f>
        <v/>
      </c>
    </row>
    <row r="103" customFormat="false" ht="15" hidden="false" customHeight="false" outlineLevel="0" collapsed="false">
      <c r="A103" s="6"/>
      <c r="B103" s="6"/>
      <c r="C103" s="6"/>
      <c r="D103" s="6"/>
      <c r="E103" s="17"/>
      <c r="F103" s="6"/>
      <c r="G103" s="6"/>
      <c r="H103" s="17"/>
      <c r="I103" s="6"/>
      <c r="J103" s="17"/>
      <c r="K103" s="6"/>
      <c r="L103" s="17"/>
      <c r="M103" s="6"/>
      <c r="N103" s="17"/>
      <c r="O103" s="17"/>
      <c r="P103" s="14" t="str">
        <f aca="false">IF(OR(E103="",D103=""),"",E103+INDEX(Settings!$D$5:$D$7,MATCH(D103,Settings!$A$5:$A$7,0)))</f>
        <v/>
      </c>
      <c r="Q103" s="15" t="str">
        <f aca="true">IF(E103="","",IF(O103&lt;&gt;"",O103-E103,TODAY()-E103))</f>
        <v/>
      </c>
      <c r="R103" s="16" t="str">
        <f aca="false">IF(OR(H103="",E103="",D103=""),"",IF((H103-E103)*24&lt;=INDEX(Settings!$B$5:$B$7,MATCH(D103,Settings!$A$5:$A$7,0)),"Yes","No"))</f>
        <v/>
      </c>
      <c r="S103" s="16" t="str">
        <f aca="true">IF(E103="","",IF(O103&lt;&gt;"","Closed",IF(AND(P103&lt;&gt;"",TODAY()&gt;P103),"Overdue",IF(L103&lt;&gt;"","Verifying",IF(J103&lt;&gt;"","Root cause found",IF(H103&lt;&gt;"","Contained","Open"))))))</f>
        <v/>
      </c>
    </row>
    <row r="104" customFormat="false" ht="15" hidden="false" customHeight="false" outlineLevel="0" collapsed="false">
      <c r="A104" s="6"/>
      <c r="B104" s="6"/>
      <c r="C104" s="6"/>
      <c r="D104" s="6"/>
      <c r="E104" s="17"/>
      <c r="F104" s="6"/>
      <c r="G104" s="6"/>
      <c r="H104" s="17"/>
      <c r="I104" s="6"/>
      <c r="J104" s="17"/>
      <c r="K104" s="6"/>
      <c r="L104" s="17"/>
      <c r="M104" s="6"/>
      <c r="N104" s="17"/>
      <c r="O104" s="17"/>
      <c r="P104" s="14" t="str">
        <f aca="false">IF(OR(E104="",D104=""),"",E104+INDEX(Settings!$D$5:$D$7,MATCH(D104,Settings!$A$5:$A$7,0)))</f>
        <v/>
      </c>
      <c r="Q104" s="15" t="str">
        <f aca="true">IF(E104="","",IF(O104&lt;&gt;"",O104-E104,TODAY()-E104))</f>
        <v/>
      </c>
      <c r="R104" s="16" t="str">
        <f aca="false">IF(OR(H104="",E104="",D104=""),"",IF((H104-E104)*24&lt;=INDEX(Settings!$B$5:$B$7,MATCH(D104,Settings!$A$5:$A$7,0)),"Yes","No"))</f>
        <v/>
      </c>
      <c r="S104" s="16" t="str">
        <f aca="true">IF(E104="","",IF(O104&lt;&gt;"","Closed",IF(AND(P104&lt;&gt;"",TODAY()&gt;P104),"Overdue",IF(L104&lt;&gt;"","Verifying",IF(J104&lt;&gt;"","Root cause found",IF(H104&lt;&gt;"","Contained","Open"))))))</f>
        <v/>
      </c>
    </row>
    <row r="105" customFormat="false" ht="15" hidden="false" customHeight="false" outlineLevel="0" collapsed="false">
      <c r="A105" s="6"/>
      <c r="B105" s="6"/>
      <c r="C105" s="6"/>
      <c r="D105" s="6"/>
      <c r="E105" s="17"/>
      <c r="F105" s="6"/>
      <c r="G105" s="6"/>
      <c r="H105" s="17"/>
      <c r="I105" s="6"/>
      <c r="J105" s="17"/>
      <c r="K105" s="6"/>
      <c r="L105" s="17"/>
      <c r="M105" s="6"/>
      <c r="N105" s="17"/>
      <c r="O105" s="17"/>
      <c r="P105" s="14" t="str">
        <f aca="false">IF(OR(E105="",D105=""),"",E105+INDEX(Settings!$D$5:$D$7,MATCH(D105,Settings!$A$5:$A$7,0)))</f>
        <v/>
      </c>
      <c r="Q105" s="15" t="str">
        <f aca="true">IF(E105="","",IF(O105&lt;&gt;"",O105-E105,TODAY()-E105))</f>
        <v/>
      </c>
      <c r="R105" s="16" t="str">
        <f aca="false">IF(OR(H105="",E105="",D105=""),"",IF((H105-E105)*24&lt;=INDEX(Settings!$B$5:$B$7,MATCH(D105,Settings!$A$5:$A$7,0)),"Yes","No"))</f>
        <v/>
      </c>
      <c r="S105" s="16" t="str">
        <f aca="true">IF(E105="","",IF(O105&lt;&gt;"","Closed",IF(AND(P105&lt;&gt;"",TODAY()&gt;P105),"Overdue",IF(L105&lt;&gt;"","Verifying",IF(J105&lt;&gt;"","Root cause found",IF(H105&lt;&gt;"","Contained","Open"))))))</f>
        <v/>
      </c>
    </row>
    <row r="106" customFormat="false" ht="15" hidden="false" customHeight="false" outlineLevel="0" collapsed="false">
      <c r="A106" s="6"/>
      <c r="B106" s="6"/>
      <c r="C106" s="6"/>
      <c r="D106" s="6"/>
      <c r="E106" s="17"/>
      <c r="F106" s="6"/>
      <c r="G106" s="6"/>
      <c r="H106" s="17"/>
      <c r="I106" s="6"/>
      <c r="J106" s="17"/>
      <c r="K106" s="6"/>
      <c r="L106" s="17"/>
      <c r="M106" s="6"/>
      <c r="N106" s="17"/>
      <c r="O106" s="17"/>
      <c r="P106" s="14" t="str">
        <f aca="false">IF(OR(E106="",D106=""),"",E106+INDEX(Settings!$D$5:$D$7,MATCH(D106,Settings!$A$5:$A$7,0)))</f>
        <v/>
      </c>
      <c r="Q106" s="15" t="str">
        <f aca="true">IF(E106="","",IF(O106&lt;&gt;"",O106-E106,TODAY()-E106))</f>
        <v/>
      </c>
      <c r="R106" s="16" t="str">
        <f aca="false">IF(OR(H106="",E106="",D106=""),"",IF((H106-E106)*24&lt;=INDEX(Settings!$B$5:$B$7,MATCH(D106,Settings!$A$5:$A$7,0)),"Yes","No"))</f>
        <v/>
      </c>
      <c r="S106" s="16" t="str">
        <f aca="true">IF(E106="","",IF(O106&lt;&gt;"","Closed",IF(AND(P106&lt;&gt;"",TODAY()&gt;P106),"Overdue",IF(L106&lt;&gt;"","Verifying",IF(J106&lt;&gt;"","Root cause found",IF(H106&lt;&gt;"","Contained","Open"))))))</f>
        <v/>
      </c>
    </row>
    <row r="107" customFormat="false" ht="15" hidden="false" customHeight="false" outlineLevel="0" collapsed="false">
      <c r="A107" s="6"/>
      <c r="B107" s="6"/>
      <c r="C107" s="6"/>
      <c r="D107" s="6"/>
      <c r="E107" s="17"/>
      <c r="F107" s="6"/>
      <c r="G107" s="6"/>
      <c r="H107" s="17"/>
      <c r="I107" s="6"/>
      <c r="J107" s="17"/>
      <c r="K107" s="6"/>
      <c r="L107" s="17"/>
      <c r="M107" s="6"/>
      <c r="N107" s="17"/>
      <c r="O107" s="17"/>
      <c r="P107" s="14" t="str">
        <f aca="false">IF(OR(E107="",D107=""),"",E107+INDEX(Settings!$D$5:$D$7,MATCH(D107,Settings!$A$5:$A$7,0)))</f>
        <v/>
      </c>
      <c r="Q107" s="15" t="str">
        <f aca="true">IF(E107="","",IF(O107&lt;&gt;"",O107-E107,TODAY()-E107))</f>
        <v/>
      </c>
      <c r="R107" s="16" t="str">
        <f aca="false">IF(OR(H107="",E107="",D107=""),"",IF((H107-E107)*24&lt;=INDEX(Settings!$B$5:$B$7,MATCH(D107,Settings!$A$5:$A$7,0)),"Yes","No"))</f>
        <v/>
      </c>
      <c r="S107" s="16" t="str">
        <f aca="true">IF(E107="","",IF(O107&lt;&gt;"","Closed",IF(AND(P107&lt;&gt;"",TODAY()&gt;P107),"Overdue",IF(L107&lt;&gt;"","Verifying",IF(J107&lt;&gt;"","Root cause found",IF(H107&lt;&gt;"","Contained","Open"))))))</f>
        <v/>
      </c>
    </row>
    <row r="108" customFormat="false" ht="15" hidden="false" customHeight="false" outlineLevel="0" collapsed="false">
      <c r="A108" s="6"/>
      <c r="B108" s="6"/>
      <c r="C108" s="6"/>
      <c r="D108" s="6"/>
      <c r="E108" s="17"/>
      <c r="F108" s="6"/>
      <c r="G108" s="6"/>
      <c r="H108" s="17"/>
      <c r="I108" s="6"/>
      <c r="J108" s="17"/>
      <c r="K108" s="6"/>
      <c r="L108" s="17"/>
      <c r="M108" s="6"/>
      <c r="N108" s="17"/>
      <c r="O108" s="17"/>
      <c r="P108" s="14" t="str">
        <f aca="false">IF(OR(E108="",D108=""),"",E108+INDEX(Settings!$D$5:$D$7,MATCH(D108,Settings!$A$5:$A$7,0)))</f>
        <v/>
      </c>
      <c r="Q108" s="15" t="str">
        <f aca="true">IF(E108="","",IF(O108&lt;&gt;"",O108-E108,TODAY()-E108))</f>
        <v/>
      </c>
      <c r="R108" s="16" t="str">
        <f aca="false">IF(OR(H108="",E108="",D108=""),"",IF((H108-E108)*24&lt;=INDEX(Settings!$B$5:$B$7,MATCH(D108,Settings!$A$5:$A$7,0)),"Yes","No"))</f>
        <v/>
      </c>
      <c r="S108" s="16" t="str">
        <f aca="true">IF(E108="","",IF(O108&lt;&gt;"","Closed",IF(AND(P108&lt;&gt;"",TODAY()&gt;P108),"Overdue",IF(L108&lt;&gt;"","Verifying",IF(J108&lt;&gt;"","Root cause found",IF(H108&lt;&gt;"","Contained","Open"))))))</f>
        <v/>
      </c>
    </row>
    <row r="109" customFormat="false" ht="15" hidden="false" customHeight="false" outlineLevel="0" collapsed="false">
      <c r="A109" s="6"/>
      <c r="B109" s="6"/>
      <c r="C109" s="6"/>
      <c r="D109" s="6"/>
      <c r="E109" s="17"/>
      <c r="F109" s="6"/>
      <c r="G109" s="6"/>
      <c r="H109" s="17"/>
      <c r="I109" s="6"/>
      <c r="J109" s="17"/>
      <c r="K109" s="6"/>
      <c r="L109" s="17"/>
      <c r="M109" s="6"/>
      <c r="N109" s="17"/>
      <c r="O109" s="17"/>
      <c r="P109" s="14" t="str">
        <f aca="false">IF(OR(E109="",D109=""),"",E109+INDEX(Settings!$D$5:$D$7,MATCH(D109,Settings!$A$5:$A$7,0)))</f>
        <v/>
      </c>
      <c r="Q109" s="15" t="str">
        <f aca="true">IF(E109="","",IF(O109&lt;&gt;"",O109-E109,TODAY()-E109))</f>
        <v/>
      </c>
      <c r="R109" s="16" t="str">
        <f aca="false">IF(OR(H109="",E109="",D109=""),"",IF((H109-E109)*24&lt;=INDEX(Settings!$B$5:$B$7,MATCH(D109,Settings!$A$5:$A$7,0)),"Yes","No"))</f>
        <v/>
      </c>
      <c r="S109" s="16" t="str">
        <f aca="true">IF(E109="","",IF(O109&lt;&gt;"","Closed",IF(AND(P109&lt;&gt;"",TODAY()&gt;P109),"Overdue",IF(L109&lt;&gt;"","Verifying",IF(J109&lt;&gt;"","Root cause found",IF(H109&lt;&gt;"","Contained","Open"))))))</f>
        <v/>
      </c>
    </row>
    <row r="110" customFormat="false" ht="15" hidden="false" customHeight="false" outlineLevel="0" collapsed="false">
      <c r="A110" s="6"/>
      <c r="B110" s="6"/>
      <c r="C110" s="6"/>
      <c r="D110" s="6"/>
      <c r="E110" s="17"/>
      <c r="F110" s="6"/>
      <c r="G110" s="6"/>
      <c r="H110" s="17"/>
      <c r="I110" s="6"/>
      <c r="J110" s="17"/>
      <c r="K110" s="6"/>
      <c r="L110" s="17"/>
      <c r="M110" s="6"/>
      <c r="N110" s="17"/>
      <c r="O110" s="17"/>
      <c r="P110" s="14" t="str">
        <f aca="false">IF(OR(E110="",D110=""),"",E110+INDEX(Settings!$D$5:$D$7,MATCH(D110,Settings!$A$5:$A$7,0)))</f>
        <v/>
      </c>
      <c r="Q110" s="15" t="str">
        <f aca="true">IF(E110="","",IF(O110&lt;&gt;"",O110-E110,TODAY()-E110))</f>
        <v/>
      </c>
      <c r="R110" s="16" t="str">
        <f aca="false">IF(OR(H110="",E110="",D110=""),"",IF((H110-E110)*24&lt;=INDEX(Settings!$B$5:$B$7,MATCH(D110,Settings!$A$5:$A$7,0)),"Yes","No"))</f>
        <v/>
      </c>
      <c r="S110" s="16" t="str">
        <f aca="true">IF(E110="","",IF(O110&lt;&gt;"","Closed",IF(AND(P110&lt;&gt;"",TODAY()&gt;P110),"Overdue",IF(L110&lt;&gt;"","Verifying",IF(J110&lt;&gt;"","Root cause found",IF(H110&lt;&gt;"","Contained","Open"))))))</f>
        <v/>
      </c>
    </row>
    <row r="111" customFormat="false" ht="15" hidden="false" customHeight="false" outlineLevel="0" collapsed="false">
      <c r="A111" s="6"/>
      <c r="B111" s="6"/>
      <c r="C111" s="6"/>
      <c r="D111" s="6"/>
      <c r="E111" s="17"/>
      <c r="F111" s="6"/>
      <c r="G111" s="6"/>
      <c r="H111" s="17"/>
      <c r="I111" s="6"/>
      <c r="J111" s="17"/>
      <c r="K111" s="6"/>
      <c r="L111" s="17"/>
      <c r="M111" s="6"/>
      <c r="N111" s="17"/>
      <c r="O111" s="17"/>
      <c r="P111" s="14" t="str">
        <f aca="false">IF(OR(E111="",D111=""),"",E111+INDEX(Settings!$D$5:$D$7,MATCH(D111,Settings!$A$5:$A$7,0)))</f>
        <v/>
      </c>
      <c r="Q111" s="15" t="str">
        <f aca="true">IF(E111="","",IF(O111&lt;&gt;"",O111-E111,TODAY()-E111))</f>
        <v/>
      </c>
      <c r="R111" s="16" t="str">
        <f aca="false">IF(OR(H111="",E111="",D111=""),"",IF((H111-E111)*24&lt;=INDEX(Settings!$B$5:$B$7,MATCH(D111,Settings!$A$5:$A$7,0)),"Yes","No"))</f>
        <v/>
      </c>
      <c r="S111" s="16" t="str">
        <f aca="true">IF(E111="","",IF(O111&lt;&gt;"","Closed",IF(AND(P111&lt;&gt;"",TODAY()&gt;P111),"Overdue",IF(L111&lt;&gt;"","Verifying",IF(J111&lt;&gt;"","Root cause found",IF(H111&lt;&gt;"","Contained","Open"))))))</f>
        <v/>
      </c>
    </row>
    <row r="112" customFormat="false" ht="15" hidden="false" customHeight="false" outlineLevel="0" collapsed="false">
      <c r="A112" s="6"/>
      <c r="B112" s="6"/>
      <c r="C112" s="6"/>
      <c r="D112" s="6"/>
      <c r="E112" s="17"/>
      <c r="F112" s="6"/>
      <c r="G112" s="6"/>
      <c r="H112" s="17"/>
      <c r="I112" s="6"/>
      <c r="J112" s="17"/>
      <c r="K112" s="6"/>
      <c r="L112" s="17"/>
      <c r="M112" s="6"/>
      <c r="N112" s="17"/>
      <c r="O112" s="17"/>
      <c r="P112" s="14" t="str">
        <f aca="false">IF(OR(E112="",D112=""),"",E112+INDEX(Settings!$D$5:$D$7,MATCH(D112,Settings!$A$5:$A$7,0)))</f>
        <v/>
      </c>
      <c r="Q112" s="15" t="str">
        <f aca="true">IF(E112="","",IF(O112&lt;&gt;"",O112-E112,TODAY()-E112))</f>
        <v/>
      </c>
      <c r="R112" s="16" t="str">
        <f aca="false">IF(OR(H112="",E112="",D112=""),"",IF((H112-E112)*24&lt;=INDEX(Settings!$B$5:$B$7,MATCH(D112,Settings!$A$5:$A$7,0)),"Yes","No"))</f>
        <v/>
      </c>
      <c r="S112" s="16" t="str">
        <f aca="true">IF(E112="","",IF(O112&lt;&gt;"","Closed",IF(AND(P112&lt;&gt;"",TODAY()&gt;P112),"Overdue",IF(L112&lt;&gt;"","Verifying",IF(J112&lt;&gt;"","Root cause found",IF(H112&lt;&gt;"","Contained","Open"))))))</f>
        <v/>
      </c>
    </row>
    <row r="113" customFormat="false" ht="15" hidden="false" customHeight="false" outlineLevel="0" collapsed="false">
      <c r="A113" s="6"/>
      <c r="B113" s="6"/>
      <c r="C113" s="6"/>
      <c r="D113" s="6"/>
      <c r="E113" s="17"/>
      <c r="F113" s="6"/>
      <c r="G113" s="6"/>
      <c r="H113" s="17"/>
      <c r="I113" s="6"/>
      <c r="J113" s="17"/>
      <c r="K113" s="6"/>
      <c r="L113" s="17"/>
      <c r="M113" s="6"/>
      <c r="N113" s="17"/>
      <c r="O113" s="17"/>
      <c r="P113" s="14" t="str">
        <f aca="false">IF(OR(E113="",D113=""),"",E113+INDEX(Settings!$D$5:$D$7,MATCH(D113,Settings!$A$5:$A$7,0)))</f>
        <v/>
      </c>
      <c r="Q113" s="15" t="str">
        <f aca="true">IF(E113="","",IF(O113&lt;&gt;"",O113-E113,TODAY()-E113))</f>
        <v/>
      </c>
      <c r="R113" s="16" t="str">
        <f aca="false">IF(OR(H113="",E113="",D113=""),"",IF((H113-E113)*24&lt;=INDEX(Settings!$B$5:$B$7,MATCH(D113,Settings!$A$5:$A$7,0)),"Yes","No"))</f>
        <v/>
      </c>
      <c r="S113" s="16" t="str">
        <f aca="true">IF(E113="","",IF(O113&lt;&gt;"","Closed",IF(AND(P113&lt;&gt;"",TODAY()&gt;P113),"Overdue",IF(L113&lt;&gt;"","Verifying",IF(J113&lt;&gt;"","Root cause found",IF(H113&lt;&gt;"","Contained","Open"))))))</f>
        <v/>
      </c>
    </row>
    <row r="114" customFormat="false" ht="15" hidden="false" customHeight="false" outlineLevel="0" collapsed="false">
      <c r="A114" s="6"/>
      <c r="B114" s="6"/>
      <c r="C114" s="6"/>
      <c r="D114" s="6"/>
      <c r="E114" s="17"/>
      <c r="F114" s="6"/>
      <c r="G114" s="6"/>
      <c r="H114" s="17"/>
      <c r="I114" s="6"/>
      <c r="J114" s="17"/>
      <c r="K114" s="6"/>
      <c r="L114" s="17"/>
      <c r="M114" s="6"/>
      <c r="N114" s="17"/>
      <c r="O114" s="17"/>
      <c r="P114" s="14" t="str">
        <f aca="false">IF(OR(E114="",D114=""),"",E114+INDEX(Settings!$D$5:$D$7,MATCH(D114,Settings!$A$5:$A$7,0)))</f>
        <v/>
      </c>
      <c r="Q114" s="15" t="str">
        <f aca="true">IF(E114="","",IF(O114&lt;&gt;"",O114-E114,TODAY()-E114))</f>
        <v/>
      </c>
      <c r="R114" s="16" t="str">
        <f aca="false">IF(OR(H114="",E114="",D114=""),"",IF((H114-E114)*24&lt;=INDEX(Settings!$B$5:$B$7,MATCH(D114,Settings!$A$5:$A$7,0)),"Yes","No"))</f>
        <v/>
      </c>
      <c r="S114" s="16" t="str">
        <f aca="true">IF(E114="","",IF(O114&lt;&gt;"","Closed",IF(AND(P114&lt;&gt;"",TODAY()&gt;P114),"Overdue",IF(L114&lt;&gt;"","Verifying",IF(J114&lt;&gt;"","Root cause found",IF(H114&lt;&gt;"","Contained","Open"))))))</f>
        <v/>
      </c>
    </row>
    <row r="115" customFormat="false" ht="15" hidden="false" customHeight="false" outlineLevel="0" collapsed="false">
      <c r="A115" s="6"/>
      <c r="B115" s="6"/>
      <c r="C115" s="6"/>
      <c r="D115" s="6"/>
      <c r="E115" s="17"/>
      <c r="F115" s="6"/>
      <c r="G115" s="6"/>
      <c r="H115" s="17"/>
      <c r="I115" s="6"/>
      <c r="J115" s="17"/>
      <c r="K115" s="6"/>
      <c r="L115" s="17"/>
      <c r="M115" s="6"/>
      <c r="N115" s="17"/>
      <c r="O115" s="17"/>
      <c r="P115" s="14" t="str">
        <f aca="false">IF(OR(E115="",D115=""),"",E115+INDEX(Settings!$D$5:$D$7,MATCH(D115,Settings!$A$5:$A$7,0)))</f>
        <v/>
      </c>
      <c r="Q115" s="15" t="str">
        <f aca="true">IF(E115="","",IF(O115&lt;&gt;"",O115-E115,TODAY()-E115))</f>
        <v/>
      </c>
      <c r="R115" s="16" t="str">
        <f aca="false">IF(OR(H115="",E115="",D115=""),"",IF((H115-E115)*24&lt;=INDEX(Settings!$B$5:$B$7,MATCH(D115,Settings!$A$5:$A$7,0)),"Yes","No"))</f>
        <v/>
      </c>
      <c r="S115" s="16" t="str">
        <f aca="true">IF(E115="","",IF(O115&lt;&gt;"","Closed",IF(AND(P115&lt;&gt;"",TODAY()&gt;P115),"Overdue",IF(L115&lt;&gt;"","Verifying",IF(J115&lt;&gt;"","Root cause found",IF(H115&lt;&gt;"","Contained","Open"))))))</f>
        <v/>
      </c>
    </row>
    <row r="116" customFormat="false" ht="15" hidden="false" customHeight="false" outlineLevel="0" collapsed="false">
      <c r="A116" s="6"/>
      <c r="B116" s="6"/>
      <c r="C116" s="6"/>
      <c r="D116" s="6"/>
      <c r="E116" s="17"/>
      <c r="F116" s="6"/>
      <c r="G116" s="6"/>
      <c r="H116" s="17"/>
      <c r="I116" s="6"/>
      <c r="J116" s="17"/>
      <c r="K116" s="6"/>
      <c r="L116" s="17"/>
      <c r="M116" s="6"/>
      <c r="N116" s="17"/>
      <c r="O116" s="17"/>
      <c r="P116" s="14" t="str">
        <f aca="false">IF(OR(E116="",D116=""),"",E116+INDEX(Settings!$D$5:$D$7,MATCH(D116,Settings!$A$5:$A$7,0)))</f>
        <v/>
      </c>
      <c r="Q116" s="15" t="str">
        <f aca="true">IF(E116="","",IF(O116&lt;&gt;"",O116-E116,TODAY()-E116))</f>
        <v/>
      </c>
      <c r="R116" s="16" t="str">
        <f aca="false">IF(OR(H116="",E116="",D116=""),"",IF((H116-E116)*24&lt;=INDEX(Settings!$B$5:$B$7,MATCH(D116,Settings!$A$5:$A$7,0)),"Yes","No"))</f>
        <v/>
      </c>
      <c r="S116" s="16" t="str">
        <f aca="true">IF(E116="","",IF(O116&lt;&gt;"","Closed",IF(AND(P116&lt;&gt;"",TODAY()&gt;P116),"Overdue",IF(L116&lt;&gt;"","Verifying",IF(J116&lt;&gt;"","Root cause found",IF(H116&lt;&gt;"","Contained","Open"))))))</f>
        <v/>
      </c>
    </row>
    <row r="117" customFormat="false" ht="15" hidden="false" customHeight="false" outlineLevel="0" collapsed="false">
      <c r="A117" s="6"/>
      <c r="B117" s="6"/>
      <c r="C117" s="6"/>
      <c r="D117" s="6"/>
      <c r="E117" s="17"/>
      <c r="F117" s="6"/>
      <c r="G117" s="6"/>
      <c r="H117" s="17"/>
      <c r="I117" s="6"/>
      <c r="J117" s="17"/>
      <c r="K117" s="6"/>
      <c r="L117" s="17"/>
      <c r="M117" s="6"/>
      <c r="N117" s="17"/>
      <c r="O117" s="17"/>
      <c r="P117" s="14" t="str">
        <f aca="false">IF(OR(E117="",D117=""),"",E117+INDEX(Settings!$D$5:$D$7,MATCH(D117,Settings!$A$5:$A$7,0)))</f>
        <v/>
      </c>
      <c r="Q117" s="15" t="str">
        <f aca="true">IF(E117="","",IF(O117&lt;&gt;"",O117-E117,TODAY()-E117))</f>
        <v/>
      </c>
      <c r="R117" s="16" t="str">
        <f aca="false">IF(OR(H117="",E117="",D117=""),"",IF((H117-E117)*24&lt;=INDEX(Settings!$B$5:$B$7,MATCH(D117,Settings!$A$5:$A$7,0)),"Yes","No"))</f>
        <v/>
      </c>
      <c r="S117" s="16" t="str">
        <f aca="true">IF(E117="","",IF(O117&lt;&gt;"","Closed",IF(AND(P117&lt;&gt;"",TODAY()&gt;P117),"Overdue",IF(L117&lt;&gt;"","Verifying",IF(J117&lt;&gt;"","Root cause found",IF(H117&lt;&gt;"","Contained","Open"))))))</f>
        <v/>
      </c>
    </row>
    <row r="118" customFormat="false" ht="15" hidden="false" customHeight="false" outlineLevel="0" collapsed="false">
      <c r="A118" s="6"/>
      <c r="B118" s="6"/>
      <c r="C118" s="6"/>
      <c r="D118" s="6"/>
      <c r="E118" s="17"/>
      <c r="F118" s="6"/>
      <c r="G118" s="6"/>
      <c r="H118" s="17"/>
      <c r="I118" s="6"/>
      <c r="J118" s="17"/>
      <c r="K118" s="6"/>
      <c r="L118" s="17"/>
      <c r="M118" s="6"/>
      <c r="N118" s="17"/>
      <c r="O118" s="17"/>
      <c r="P118" s="14" t="str">
        <f aca="false">IF(OR(E118="",D118=""),"",E118+INDEX(Settings!$D$5:$D$7,MATCH(D118,Settings!$A$5:$A$7,0)))</f>
        <v/>
      </c>
      <c r="Q118" s="15" t="str">
        <f aca="true">IF(E118="","",IF(O118&lt;&gt;"",O118-E118,TODAY()-E118))</f>
        <v/>
      </c>
      <c r="R118" s="16" t="str">
        <f aca="false">IF(OR(H118="",E118="",D118=""),"",IF((H118-E118)*24&lt;=INDEX(Settings!$B$5:$B$7,MATCH(D118,Settings!$A$5:$A$7,0)),"Yes","No"))</f>
        <v/>
      </c>
      <c r="S118" s="16" t="str">
        <f aca="true">IF(E118="","",IF(O118&lt;&gt;"","Closed",IF(AND(P118&lt;&gt;"",TODAY()&gt;P118),"Overdue",IF(L118&lt;&gt;"","Verifying",IF(J118&lt;&gt;"","Root cause found",IF(H118&lt;&gt;"","Contained","Open"))))))</f>
        <v/>
      </c>
    </row>
    <row r="119" customFormat="false" ht="15" hidden="false" customHeight="false" outlineLevel="0" collapsed="false">
      <c r="A119" s="6"/>
      <c r="B119" s="6"/>
      <c r="C119" s="6"/>
      <c r="D119" s="6"/>
      <c r="E119" s="17"/>
      <c r="F119" s="6"/>
      <c r="G119" s="6"/>
      <c r="H119" s="17"/>
      <c r="I119" s="6"/>
      <c r="J119" s="17"/>
      <c r="K119" s="6"/>
      <c r="L119" s="17"/>
      <c r="M119" s="6"/>
      <c r="N119" s="17"/>
      <c r="O119" s="17"/>
      <c r="P119" s="14" t="str">
        <f aca="false">IF(OR(E119="",D119=""),"",E119+INDEX(Settings!$D$5:$D$7,MATCH(D119,Settings!$A$5:$A$7,0)))</f>
        <v/>
      </c>
      <c r="Q119" s="15" t="str">
        <f aca="true">IF(E119="","",IF(O119&lt;&gt;"",O119-E119,TODAY()-E119))</f>
        <v/>
      </c>
      <c r="R119" s="16" t="str">
        <f aca="false">IF(OR(H119="",E119="",D119=""),"",IF((H119-E119)*24&lt;=INDEX(Settings!$B$5:$B$7,MATCH(D119,Settings!$A$5:$A$7,0)),"Yes","No"))</f>
        <v/>
      </c>
      <c r="S119" s="16" t="str">
        <f aca="true">IF(E119="","",IF(O119&lt;&gt;"","Closed",IF(AND(P119&lt;&gt;"",TODAY()&gt;P119),"Overdue",IF(L119&lt;&gt;"","Verifying",IF(J119&lt;&gt;"","Root cause found",IF(H119&lt;&gt;"","Contained","Open"))))))</f>
        <v/>
      </c>
    </row>
    <row r="120" customFormat="false" ht="15" hidden="false" customHeight="false" outlineLevel="0" collapsed="false">
      <c r="A120" s="6"/>
      <c r="B120" s="6"/>
      <c r="C120" s="6"/>
      <c r="D120" s="6"/>
      <c r="E120" s="17"/>
      <c r="F120" s="6"/>
      <c r="G120" s="6"/>
      <c r="H120" s="17"/>
      <c r="I120" s="6"/>
      <c r="J120" s="17"/>
      <c r="K120" s="6"/>
      <c r="L120" s="17"/>
      <c r="M120" s="6"/>
      <c r="N120" s="17"/>
      <c r="O120" s="17"/>
      <c r="P120" s="14" t="str">
        <f aca="false">IF(OR(E120="",D120=""),"",E120+INDEX(Settings!$D$5:$D$7,MATCH(D120,Settings!$A$5:$A$7,0)))</f>
        <v/>
      </c>
      <c r="Q120" s="15" t="str">
        <f aca="true">IF(E120="","",IF(O120&lt;&gt;"",O120-E120,TODAY()-E120))</f>
        <v/>
      </c>
      <c r="R120" s="16" t="str">
        <f aca="false">IF(OR(H120="",E120="",D120=""),"",IF((H120-E120)*24&lt;=INDEX(Settings!$B$5:$B$7,MATCH(D120,Settings!$A$5:$A$7,0)),"Yes","No"))</f>
        <v/>
      </c>
      <c r="S120" s="16" t="str">
        <f aca="true">IF(E120="","",IF(O120&lt;&gt;"","Closed",IF(AND(P120&lt;&gt;"",TODAY()&gt;P120),"Overdue",IF(L120&lt;&gt;"","Verifying",IF(J120&lt;&gt;"","Root cause found",IF(H120&lt;&gt;"","Contained","Open"))))))</f>
        <v/>
      </c>
    </row>
    <row r="121" customFormat="false" ht="15" hidden="false" customHeight="false" outlineLevel="0" collapsed="false">
      <c r="A121" s="6"/>
      <c r="B121" s="6"/>
      <c r="C121" s="6"/>
      <c r="D121" s="6"/>
      <c r="E121" s="17"/>
      <c r="F121" s="6"/>
      <c r="G121" s="6"/>
      <c r="H121" s="17"/>
      <c r="I121" s="6"/>
      <c r="J121" s="17"/>
      <c r="K121" s="6"/>
      <c r="L121" s="17"/>
      <c r="M121" s="6"/>
      <c r="N121" s="17"/>
      <c r="O121" s="17"/>
      <c r="P121" s="14" t="str">
        <f aca="false">IF(OR(E121="",D121=""),"",E121+INDEX(Settings!$D$5:$D$7,MATCH(D121,Settings!$A$5:$A$7,0)))</f>
        <v/>
      </c>
      <c r="Q121" s="15" t="str">
        <f aca="true">IF(E121="","",IF(O121&lt;&gt;"",O121-E121,TODAY()-E121))</f>
        <v/>
      </c>
      <c r="R121" s="16" t="str">
        <f aca="false">IF(OR(H121="",E121="",D121=""),"",IF((H121-E121)*24&lt;=INDEX(Settings!$B$5:$B$7,MATCH(D121,Settings!$A$5:$A$7,0)),"Yes","No"))</f>
        <v/>
      </c>
      <c r="S121" s="16" t="str">
        <f aca="true">IF(E121="","",IF(O121&lt;&gt;"","Closed",IF(AND(P121&lt;&gt;"",TODAY()&gt;P121),"Overdue",IF(L121&lt;&gt;"","Verifying",IF(J121&lt;&gt;"","Root cause found",IF(H121&lt;&gt;"","Contained","Open"))))))</f>
        <v/>
      </c>
    </row>
    <row r="122" customFormat="false" ht="15" hidden="false" customHeight="false" outlineLevel="0" collapsed="false">
      <c r="A122" s="6"/>
      <c r="B122" s="6"/>
      <c r="C122" s="6"/>
      <c r="D122" s="6"/>
      <c r="E122" s="17"/>
      <c r="F122" s="6"/>
      <c r="G122" s="6"/>
      <c r="H122" s="17"/>
      <c r="I122" s="6"/>
      <c r="J122" s="17"/>
      <c r="K122" s="6"/>
      <c r="L122" s="17"/>
      <c r="M122" s="6"/>
      <c r="N122" s="17"/>
      <c r="O122" s="17"/>
      <c r="P122" s="14" t="str">
        <f aca="false">IF(OR(E122="",D122=""),"",E122+INDEX(Settings!$D$5:$D$7,MATCH(D122,Settings!$A$5:$A$7,0)))</f>
        <v/>
      </c>
      <c r="Q122" s="15" t="str">
        <f aca="true">IF(E122="","",IF(O122&lt;&gt;"",O122-E122,TODAY()-E122))</f>
        <v/>
      </c>
      <c r="R122" s="16" t="str">
        <f aca="false">IF(OR(H122="",E122="",D122=""),"",IF((H122-E122)*24&lt;=INDEX(Settings!$B$5:$B$7,MATCH(D122,Settings!$A$5:$A$7,0)),"Yes","No"))</f>
        <v/>
      </c>
      <c r="S122" s="16" t="str">
        <f aca="true">IF(E122="","",IF(O122&lt;&gt;"","Closed",IF(AND(P122&lt;&gt;"",TODAY()&gt;P122),"Overdue",IF(L122&lt;&gt;"","Verifying",IF(J122&lt;&gt;"","Root cause found",IF(H122&lt;&gt;"","Contained","Open"))))))</f>
        <v/>
      </c>
    </row>
    <row r="123" customFormat="false" ht="15" hidden="false" customHeight="false" outlineLevel="0" collapsed="false">
      <c r="A123" s="6"/>
      <c r="B123" s="6"/>
      <c r="C123" s="6"/>
      <c r="D123" s="6"/>
      <c r="E123" s="17"/>
      <c r="F123" s="6"/>
      <c r="G123" s="6"/>
      <c r="H123" s="17"/>
      <c r="I123" s="6"/>
      <c r="J123" s="17"/>
      <c r="K123" s="6"/>
      <c r="L123" s="17"/>
      <c r="M123" s="6"/>
      <c r="N123" s="17"/>
      <c r="O123" s="17"/>
      <c r="P123" s="14" t="str">
        <f aca="false">IF(OR(E123="",D123=""),"",E123+INDEX(Settings!$D$5:$D$7,MATCH(D123,Settings!$A$5:$A$7,0)))</f>
        <v/>
      </c>
      <c r="Q123" s="15" t="str">
        <f aca="true">IF(E123="","",IF(O123&lt;&gt;"",O123-E123,TODAY()-E123))</f>
        <v/>
      </c>
      <c r="R123" s="16" t="str">
        <f aca="false">IF(OR(H123="",E123="",D123=""),"",IF((H123-E123)*24&lt;=INDEX(Settings!$B$5:$B$7,MATCH(D123,Settings!$A$5:$A$7,0)),"Yes","No"))</f>
        <v/>
      </c>
      <c r="S123" s="16" t="str">
        <f aca="true">IF(E123="","",IF(O123&lt;&gt;"","Closed",IF(AND(P123&lt;&gt;"",TODAY()&gt;P123),"Overdue",IF(L123&lt;&gt;"","Verifying",IF(J123&lt;&gt;"","Root cause found",IF(H123&lt;&gt;"","Contained","Open"))))))</f>
        <v/>
      </c>
    </row>
    <row r="124" customFormat="false" ht="15" hidden="false" customHeight="false" outlineLevel="0" collapsed="false">
      <c r="A124" s="6"/>
      <c r="B124" s="6"/>
      <c r="C124" s="6"/>
      <c r="D124" s="6"/>
      <c r="E124" s="17"/>
      <c r="F124" s="6"/>
      <c r="G124" s="6"/>
      <c r="H124" s="17"/>
      <c r="I124" s="6"/>
      <c r="J124" s="17"/>
      <c r="K124" s="6"/>
      <c r="L124" s="17"/>
      <c r="M124" s="6"/>
      <c r="N124" s="17"/>
      <c r="O124" s="17"/>
      <c r="P124" s="14" t="str">
        <f aca="false">IF(OR(E124="",D124=""),"",E124+INDEX(Settings!$D$5:$D$7,MATCH(D124,Settings!$A$5:$A$7,0)))</f>
        <v/>
      </c>
      <c r="Q124" s="15" t="str">
        <f aca="true">IF(E124="","",IF(O124&lt;&gt;"",O124-E124,TODAY()-E124))</f>
        <v/>
      </c>
      <c r="R124" s="16" t="str">
        <f aca="false">IF(OR(H124="",E124="",D124=""),"",IF((H124-E124)*24&lt;=INDEX(Settings!$B$5:$B$7,MATCH(D124,Settings!$A$5:$A$7,0)),"Yes","No"))</f>
        <v/>
      </c>
      <c r="S124" s="16" t="str">
        <f aca="true">IF(E124="","",IF(O124&lt;&gt;"","Closed",IF(AND(P124&lt;&gt;"",TODAY()&gt;P124),"Overdue",IF(L124&lt;&gt;"","Verifying",IF(J124&lt;&gt;"","Root cause found",IF(H124&lt;&gt;"","Contained","Open"))))))</f>
        <v/>
      </c>
    </row>
    <row r="125" customFormat="false" ht="15" hidden="false" customHeight="false" outlineLevel="0" collapsed="false">
      <c r="A125" s="6"/>
      <c r="B125" s="6"/>
      <c r="C125" s="6"/>
      <c r="D125" s="6"/>
      <c r="E125" s="17"/>
      <c r="F125" s="6"/>
      <c r="G125" s="6"/>
      <c r="H125" s="17"/>
      <c r="I125" s="6"/>
      <c r="J125" s="17"/>
      <c r="K125" s="6"/>
      <c r="L125" s="17"/>
      <c r="M125" s="6"/>
      <c r="N125" s="17"/>
      <c r="O125" s="17"/>
      <c r="P125" s="14" t="str">
        <f aca="false">IF(OR(E125="",D125=""),"",E125+INDEX(Settings!$D$5:$D$7,MATCH(D125,Settings!$A$5:$A$7,0)))</f>
        <v/>
      </c>
      <c r="Q125" s="15" t="str">
        <f aca="true">IF(E125="","",IF(O125&lt;&gt;"",O125-E125,TODAY()-E125))</f>
        <v/>
      </c>
      <c r="R125" s="16" t="str">
        <f aca="false">IF(OR(H125="",E125="",D125=""),"",IF((H125-E125)*24&lt;=INDEX(Settings!$B$5:$B$7,MATCH(D125,Settings!$A$5:$A$7,0)),"Yes","No"))</f>
        <v/>
      </c>
      <c r="S125" s="16" t="str">
        <f aca="true">IF(E125="","",IF(O125&lt;&gt;"","Closed",IF(AND(P125&lt;&gt;"",TODAY()&gt;P125),"Overdue",IF(L125&lt;&gt;"","Verifying",IF(J125&lt;&gt;"","Root cause found",IF(H125&lt;&gt;"","Contained","Open"))))))</f>
        <v/>
      </c>
    </row>
    <row r="126" customFormat="false" ht="15" hidden="false" customHeight="false" outlineLevel="0" collapsed="false">
      <c r="A126" s="6"/>
      <c r="B126" s="6"/>
      <c r="C126" s="6"/>
      <c r="D126" s="6"/>
      <c r="E126" s="17"/>
      <c r="F126" s="6"/>
      <c r="G126" s="6"/>
      <c r="H126" s="17"/>
      <c r="I126" s="6"/>
      <c r="J126" s="17"/>
      <c r="K126" s="6"/>
      <c r="L126" s="17"/>
      <c r="M126" s="6"/>
      <c r="N126" s="17"/>
      <c r="O126" s="17"/>
      <c r="P126" s="14" t="str">
        <f aca="false">IF(OR(E126="",D126=""),"",E126+INDEX(Settings!$D$5:$D$7,MATCH(D126,Settings!$A$5:$A$7,0)))</f>
        <v/>
      </c>
      <c r="Q126" s="15" t="str">
        <f aca="true">IF(E126="","",IF(O126&lt;&gt;"",O126-E126,TODAY()-E126))</f>
        <v/>
      </c>
      <c r="R126" s="16" t="str">
        <f aca="false">IF(OR(H126="",E126="",D126=""),"",IF((H126-E126)*24&lt;=INDEX(Settings!$B$5:$B$7,MATCH(D126,Settings!$A$5:$A$7,0)),"Yes","No"))</f>
        <v/>
      </c>
      <c r="S126" s="16" t="str">
        <f aca="true">IF(E126="","",IF(O126&lt;&gt;"","Closed",IF(AND(P126&lt;&gt;"",TODAY()&gt;P126),"Overdue",IF(L126&lt;&gt;"","Verifying",IF(J126&lt;&gt;"","Root cause found",IF(H126&lt;&gt;"","Contained","Open"))))))</f>
        <v/>
      </c>
    </row>
    <row r="127" customFormat="false" ht="15" hidden="false" customHeight="false" outlineLevel="0" collapsed="false">
      <c r="A127" s="6"/>
      <c r="B127" s="6"/>
      <c r="C127" s="6"/>
      <c r="D127" s="6"/>
      <c r="E127" s="17"/>
      <c r="F127" s="6"/>
      <c r="G127" s="6"/>
      <c r="H127" s="17"/>
      <c r="I127" s="6"/>
      <c r="J127" s="17"/>
      <c r="K127" s="6"/>
      <c r="L127" s="17"/>
      <c r="M127" s="6"/>
      <c r="N127" s="17"/>
      <c r="O127" s="17"/>
      <c r="P127" s="14" t="str">
        <f aca="false">IF(OR(E127="",D127=""),"",E127+INDEX(Settings!$D$5:$D$7,MATCH(D127,Settings!$A$5:$A$7,0)))</f>
        <v/>
      </c>
      <c r="Q127" s="15" t="str">
        <f aca="true">IF(E127="","",IF(O127&lt;&gt;"",O127-E127,TODAY()-E127))</f>
        <v/>
      </c>
      <c r="R127" s="16" t="str">
        <f aca="false">IF(OR(H127="",E127="",D127=""),"",IF((H127-E127)*24&lt;=INDEX(Settings!$B$5:$B$7,MATCH(D127,Settings!$A$5:$A$7,0)),"Yes","No"))</f>
        <v/>
      </c>
      <c r="S127" s="16" t="str">
        <f aca="true">IF(E127="","",IF(O127&lt;&gt;"","Closed",IF(AND(P127&lt;&gt;"",TODAY()&gt;P127),"Overdue",IF(L127&lt;&gt;"","Verifying",IF(J127&lt;&gt;"","Root cause found",IF(H127&lt;&gt;"","Contained","Open"))))))</f>
        <v/>
      </c>
    </row>
    <row r="128" customFormat="false" ht="15" hidden="false" customHeight="false" outlineLevel="0" collapsed="false">
      <c r="A128" s="6"/>
      <c r="B128" s="6"/>
      <c r="C128" s="6"/>
      <c r="D128" s="6"/>
      <c r="E128" s="17"/>
      <c r="F128" s="6"/>
      <c r="G128" s="6"/>
      <c r="H128" s="17"/>
      <c r="I128" s="6"/>
      <c r="J128" s="17"/>
      <c r="K128" s="6"/>
      <c r="L128" s="17"/>
      <c r="M128" s="6"/>
      <c r="N128" s="17"/>
      <c r="O128" s="17"/>
      <c r="P128" s="14" t="str">
        <f aca="false">IF(OR(E128="",D128=""),"",E128+INDEX(Settings!$D$5:$D$7,MATCH(D128,Settings!$A$5:$A$7,0)))</f>
        <v/>
      </c>
      <c r="Q128" s="15" t="str">
        <f aca="true">IF(E128="","",IF(O128&lt;&gt;"",O128-E128,TODAY()-E128))</f>
        <v/>
      </c>
      <c r="R128" s="16" t="str">
        <f aca="false">IF(OR(H128="",E128="",D128=""),"",IF((H128-E128)*24&lt;=INDEX(Settings!$B$5:$B$7,MATCH(D128,Settings!$A$5:$A$7,0)),"Yes","No"))</f>
        <v/>
      </c>
      <c r="S128" s="16" t="str">
        <f aca="true">IF(E128="","",IF(O128&lt;&gt;"","Closed",IF(AND(P128&lt;&gt;"",TODAY()&gt;P128),"Overdue",IF(L128&lt;&gt;"","Verifying",IF(J128&lt;&gt;"","Root cause found",IF(H128&lt;&gt;"","Contained","Open"))))))</f>
        <v/>
      </c>
    </row>
    <row r="129" customFormat="false" ht="15" hidden="false" customHeight="false" outlineLevel="0" collapsed="false">
      <c r="A129" s="6"/>
      <c r="B129" s="6"/>
      <c r="C129" s="6"/>
      <c r="D129" s="6"/>
      <c r="E129" s="17"/>
      <c r="F129" s="6"/>
      <c r="G129" s="6"/>
      <c r="H129" s="17"/>
      <c r="I129" s="6"/>
      <c r="J129" s="17"/>
      <c r="K129" s="6"/>
      <c r="L129" s="17"/>
      <c r="M129" s="6"/>
      <c r="N129" s="17"/>
      <c r="O129" s="17"/>
      <c r="P129" s="14" t="str">
        <f aca="false">IF(OR(E129="",D129=""),"",E129+INDEX(Settings!$D$5:$D$7,MATCH(D129,Settings!$A$5:$A$7,0)))</f>
        <v/>
      </c>
      <c r="Q129" s="15" t="str">
        <f aca="true">IF(E129="","",IF(O129&lt;&gt;"",O129-E129,TODAY()-E129))</f>
        <v/>
      </c>
      <c r="R129" s="16" t="str">
        <f aca="false">IF(OR(H129="",E129="",D129=""),"",IF((H129-E129)*24&lt;=INDEX(Settings!$B$5:$B$7,MATCH(D129,Settings!$A$5:$A$7,0)),"Yes","No"))</f>
        <v/>
      </c>
      <c r="S129" s="16" t="str">
        <f aca="true">IF(E129="","",IF(O129&lt;&gt;"","Closed",IF(AND(P129&lt;&gt;"",TODAY()&gt;P129),"Overdue",IF(L129&lt;&gt;"","Verifying",IF(J129&lt;&gt;"","Root cause found",IF(H129&lt;&gt;"","Contained","Open"))))))</f>
        <v/>
      </c>
    </row>
    <row r="130" customFormat="false" ht="15" hidden="false" customHeight="false" outlineLevel="0" collapsed="false">
      <c r="A130" s="6"/>
      <c r="B130" s="6"/>
      <c r="C130" s="6"/>
      <c r="D130" s="6"/>
      <c r="E130" s="17"/>
      <c r="F130" s="6"/>
      <c r="G130" s="6"/>
      <c r="H130" s="17"/>
      <c r="I130" s="6"/>
      <c r="J130" s="17"/>
      <c r="K130" s="6"/>
      <c r="L130" s="17"/>
      <c r="M130" s="6"/>
      <c r="N130" s="17"/>
      <c r="O130" s="17"/>
      <c r="P130" s="14" t="str">
        <f aca="false">IF(OR(E130="",D130=""),"",E130+INDEX(Settings!$D$5:$D$7,MATCH(D130,Settings!$A$5:$A$7,0)))</f>
        <v/>
      </c>
      <c r="Q130" s="15" t="str">
        <f aca="true">IF(E130="","",IF(O130&lt;&gt;"",O130-E130,TODAY()-E130))</f>
        <v/>
      </c>
      <c r="R130" s="16" t="str">
        <f aca="false">IF(OR(H130="",E130="",D130=""),"",IF((H130-E130)*24&lt;=INDEX(Settings!$B$5:$B$7,MATCH(D130,Settings!$A$5:$A$7,0)),"Yes","No"))</f>
        <v/>
      </c>
      <c r="S130" s="16" t="str">
        <f aca="true">IF(E130="","",IF(O130&lt;&gt;"","Closed",IF(AND(P130&lt;&gt;"",TODAY()&gt;P130),"Overdue",IF(L130&lt;&gt;"","Verifying",IF(J130&lt;&gt;"","Root cause found",IF(H130&lt;&gt;"","Contained","Open"))))))</f>
        <v/>
      </c>
    </row>
    <row r="131" customFormat="false" ht="15" hidden="false" customHeight="false" outlineLevel="0" collapsed="false">
      <c r="A131" s="6"/>
      <c r="B131" s="6"/>
      <c r="C131" s="6"/>
      <c r="D131" s="6"/>
      <c r="E131" s="17"/>
      <c r="F131" s="6"/>
      <c r="G131" s="6"/>
      <c r="H131" s="17"/>
      <c r="I131" s="6"/>
      <c r="J131" s="17"/>
      <c r="K131" s="6"/>
      <c r="L131" s="17"/>
      <c r="M131" s="6"/>
      <c r="N131" s="17"/>
      <c r="O131" s="17"/>
      <c r="P131" s="14" t="str">
        <f aca="false">IF(OR(E131="",D131=""),"",E131+INDEX(Settings!$D$5:$D$7,MATCH(D131,Settings!$A$5:$A$7,0)))</f>
        <v/>
      </c>
      <c r="Q131" s="15" t="str">
        <f aca="true">IF(E131="","",IF(O131&lt;&gt;"",O131-E131,TODAY()-E131))</f>
        <v/>
      </c>
      <c r="R131" s="16" t="str">
        <f aca="false">IF(OR(H131="",E131="",D131=""),"",IF((H131-E131)*24&lt;=INDEX(Settings!$B$5:$B$7,MATCH(D131,Settings!$A$5:$A$7,0)),"Yes","No"))</f>
        <v/>
      </c>
      <c r="S131" s="16" t="str">
        <f aca="true">IF(E131="","",IF(O131&lt;&gt;"","Closed",IF(AND(P131&lt;&gt;"",TODAY()&gt;P131),"Overdue",IF(L131&lt;&gt;"","Verifying",IF(J131&lt;&gt;"","Root cause found",IF(H131&lt;&gt;"","Contained","Open"))))))</f>
        <v/>
      </c>
    </row>
    <row r="132" customFormat="false" ht="15" hidden="false" customHeight="false" outlineLevel="0" collapsed="false">
      <c r="A132" s="6"/>
      <c r="B132" s="6"/>
      <c r="C132" s="6"/>
      <c r="D132" s="6"/>
      <c r="E132" s="17"/>
      <c r="F132" s="6"/>
      <c r="G132" s="6"/>
      <c r="H132" s="17"/>
      <c r="I132" s="6"/>
      <c r="J132" s="17"/>
      <c r="K132" s="6"/>
      <c r="L132" s="17"/>
      <c r="M132" s="6"/>
      <c r="N132" s="17"/>
      <c r="O132" s="17"/>
      <c r="P132" s="14" t="str">
        <f aca="false">IF(OR(E132="",D132=""),"",E132+INDEX(Settings!$D$5:$D$7,MATCH(D132,Settings!$A$5:$A$7,0)))</f>
        <v/>
      </c>
      <c r="Q132" s="15" t="str">
        <f aca="true">IF(E132="","",IF(O132&lt;&gt;"",O132-E132,TODAY()-E132))</f>
        <v/>
      </c>
      <c r="R132" s="16" t="str">
        <f aca="false">IF(OR(H132="",E132="",D132=""),"",IF((H132-E132)*24&lt;=INDEX(Settings!$B$5:$B$7,MATCH(D132,Settings!$A$5:$A$7,0)),"Yes","No"))</f>
        <v/>
      </c>
      <c r="S132" s="16" t="str">
        <f aca="true">IF(E132="","",IF(O132&lt;&gt;"","Closed",IF(AND(P132&lt;&gt;"",TODAY()&gt;P132),"Overdue",IF(L132&lt;&gt;"","Verifying",IF(J132&lt;&gt;"","Root cause found",IF(H132&lt;&gt;"","Contained","Open"))))))</f>
        <v/>
      </c>
    </row>
    <row r="133" customFormat="false" ht="15" hidden="false" customHeight="false" outlineLevel="0" collapsed="false">
      <c r="A133" s="6"/>
      <c r="B133" s="6"/>
      <c r="C133" s="6"/>
      <c r="D133" s="6"/>
      <c r="E133" s="17"/>
      <c r="F133" s="6"/>
      <c r="G133" s="6"/>
      <c r="H133" s="17"/>
      <c r="I133" s="6"/>
      <c r="J133" s="17"/>
      <c r="K133" s="6"/>
      <c r="L133" s="17"/>
      <c r="M133" s="6"/>
      <c r="N133" s="17"/>
      <c r="O133" s="17"/>
      <c r="P133" s="14" t="str">
        <f aca="false">IF(OR(E133="",D133=""),"",E133+INDEX(Settings!$D$5:$D$7,MATCH(D133,Settings!$A$5:$A$7,0)))</f>
        <v/>
      </c>
      <c r="Q133" s="15" t="str">
        <f aca="true">IF(E133="","",IF(O133&lt;&gt;"",O133-E133,TODAY()-E133))</f>
        <v/>
      </c>
      <c r="R133" s="16" t="str">
        <f aca="false">IF(OR(H133="",E133="",D133=""),"",IF((H133-E133)*24&lt;=INDEX(Settings!$B$5:$B$7,MATCH(D133,Settings!$A$5:$A$7,0)),"Yes","No"))</f>
        <v/>
      </c>
      <c r="S133" s="16" t="str">
        <f aca="true">IF(E133="","",IF(O133&lt;&gt;"","Closed",IF(AND(P133&lt;&gt;"",TODAY()&gt;P133),"Overdue",IF(L133&lt;&gt;"","Verifying",IF(J133&lt;&gt;"","Root cause found",IF(H133&lt;&gt;"","Contained","Open"))))))</f>
        <v/>
      </c>
    </row>
    <row r="134" customFormat="false" ht="15" hidden="false" customHeight="false" outlineLevel="0" collapsed="false">
      <c r="A134" s="6"/>
      <c r="B134" s="6"/>
      <c r="C134" s="6"/>
      <c r="D134" s="6"/>
      <c r="E134" s="17"/>
      <c r="F134" s="6"/>
      <c r="G134" s="6"/>
      <c r="H134" s="17"/>
      <c r="I134" s="6"/>
      <c r="J134" s="17"/>
      <c r="K134" s="6"/>
      <c r="L134" s="17"/>
      <c r="M134" s="6"/>
      <c r="N134" s="17"/>
      <c r="O134" s="17"/>
      <c r="P134" s="14" t="str">
        <f aca="false">IF(OR(E134="",D134=""),"",E134+INDEX(Settings!$D$5:$D$7,MATCH(D134,Settings!$A$5:$A$7,0)))</f>
        <v/>
      </c>
      <c r="Q134" s="15" t="str">
        <f aca="true">IF(E134="","",IF(O134&lt;&gt;"",O134-E134,TODAY()-E134))</f>
        <v/>
      </c>
      <c r="R134" s="16" t="str">
        <f aca="false">IF(OR(H134="",E134="",D134=""),"",IF((H134-E134)*24&lt;=INDEX(Settings!$B$5:$B$7,MATCH(D134,Settings!$A$5:$A$7,0)),"Yes","No"))</f>
        <v/>
      </c>
      <c r="S134" s="16" t="str">
        <f aca="true">IF(E134="","",IF(O134&lt;&gt;"","Closed",IF(AND(P134&lt;&gt;"",TODAY()&gt;P134),"Overdue",IF(L134&lt;&gt;"","Verifying",IF(J134&lt;&gt;"","Root cause found",IF(H134&lt;&gt;"","Contained","Open"))))))</f>
        <v/>
      </c>
    </row>
    <row r="135" customFormat="false" ht="15" hidden="false" customHeight="false" outlineLevel="0" collapsed="false">
      <c r="A135" s="6"/>
      <c r="B135" s="6"/>
      <c r="C135" s="6"/>
      <c r="D135" s="6"/>
      <c r="E135" s="17"/>
      <c r="F135" s="6"/>
      <c r="G135" s="6"/>
      <c r="H135" s="17"/>
      <c r="I135" s="6"/>
      <c r="J135" s="17"/>
      <c r="K135" s="6"/>
      <c r="L135" s="17"/>
      <c r="M135" s="6"/>
      <c r="N135" s="17"/>
      <c r="O135" s="17"/>
      <c r="P135" s="14" t="str">
        <f aca="false">IF(OR(E135="",D135=""),"",E135+INDEX(Settings!$D$5:$D$7,MATCH(D135,Settings!$A$5:$A$7,0)))</f>
        <v/>
      </c>
      <c r="Q135" s="15" t="str">
        <f aca="true">IF(E135="","",IF(O135&lt;&gt;"",O135-E135,TODAY()-E135))</f>
        <v/>
      </c>
      <c r="R135" s="16" t="str">
        <f aca="false">IF(OR(H135="",E135="",D135=""),"",IF((H135-E135)*24&lt;=INDEX(Settings!$B$5:$B$7,MATCH(D135,Settings!$A$5:$A$7,0)),"Yes","No"))</f>
        <v/>
      </c>
      <c r="S135" s="16" t="str">
        <f aca="true">IF(E135="","",IF(O135&lt;&gt;"","Closed",IF(AND(P135&lt;&gt;"",TODAY()&gt;P135),"Overdue",IF(L135&lt;&gt;"","Verifying",IF(J135&lt;&gt;"","Root cause found",IF(H135&lt;&gt;"","Contained","Open"))))))</f>
        <v/>
      </c>
    </row>
    <row r="136" customFormat="false" ht="15" hidden="false" customHeight="false" outlineLevel="0" collapsed="false">
      <c r="A136" s="6"/>
      <c r="B136" s="6"/>
      <c r="C136" s="6"/>
      <c r="D136" s="6"/>
      <c r="E136" s="17"/>
      <c r="F136" s="6"/>
      <c r="G136" s="6"/>
      <c r="H136" s="17"/>
      <c r="I136" s="6"/>
      <c r="J136" s="17"/>
      <c r="K136" s="6"/>
      <c r="L136" s="17"/>
      <c r="M136" s="6"/>
      <c r="N136" s="17"/>
      <c r="O136" s="17"/>
      <c r="P136" s="14" t="str">
        <f aca="false">IF(OR(E136="",D136=""),"",E136+INDEX(Settings!$D$5:$D$7,MATCH(D136,Settings!$A$5:$A$7,0)))</f>
        <v/>
      </c>
      <c r="Q136" s="15" t="str">
        <f aca="true">IF(E136="","",IF(O136&lt;&gt;"",O136-E136,TODAY()-E136))</f>
        <v/>
      </c>
      <c r="R136" s="16" t="str">
        <f aca="false">IF(OR(H136="",E136="",D136=""),"",IF((H136-E136)*24&lt;=INDEX(Settings!$B$5:$B$7,MATCH(D136,Settings!$A$5:$A$7,0)),"Yes","No"))</f>
        <v/>
      </c>
      <c r="S136" s="16" t="str">
        <f aca="true">IF(E136="","",IF(O136&lt;&gt;"","Closed",IF(AND(P136&lt;&gt;"",TODAY()&gt;P136),"Overdue",IF(L136&lt;&gt;"","Verifying",IF(J136&lt;&gt;"","Root cause found",IF(H136&lt;&gt;"","Contained","Open"))))))</f>
        <v/>
      </c>
    </row>
    <row r="137" customFormat="false" ht="15" hidden="false" customHeight="false" outlineLevel="0" collapsed="false">
      <c r="A137" s="6"/>
      <c r="B137" s="6"/>
      <c r="C137" s="6"/>
      <c r="D137" s="6"/>
      <c r="E137" s="17"/>
      <c r="F137" s="6"/>
      <c r="G137" s="6"/>
      <c r="H137" s="17"/>
      <c r="I137" s="6"/>
      <c r="J137" s="17"/>
      <c r="K137" s="6"/>
      <c r="L137" s="17"/>
      <c r="M137" s="6"/>
      <c r="N137" s="17"/>
      <c r="O137" s="17"/>
      <c r="P137" s="14" t="str">
        <f aca="false">IF(OR(E137="",D137=""),"",E137+INDEX(Settings!$D$5:$D$7,MATCH(D137,Settings!$A$5:$A$7,0)))</f>
        <v/>
      </c>
      <c r="Q137" s="15" t="str">
        <f aca="true">IF(E137="","",IF(O137&lt;&gt;"",O137-E137,TODAY()-E137))</f>
        <v/>
      </c>
      <c r="R137" s="16" t="str">
        <f aca="false">IF(OR(H137="",E137="",D137=""),"",IF((H137-E137)*24&lt;=INDEX(Settings!$B$5:$B$7,MATCH(D137,Settings!$A$5:$A$7,0)),"Yes","No"))</f>
        <v/>
      </c>
      <c r="S137" s="16" t="str">
        <f aca="true">IF(E137="","",IF(O137&lt;&gt;"","Closed",IF(AND(P137&lt;&gt;"",TODAY()&gt;P137),"Overdue",IF(L137&lt;&gt;"","Verifying",IF(J137&lt;&gt;"","Root cause found",IF(H137&lt;&gt;"","Contained","Open"))))))</f>
        <v/>
      </c>
    </row>
    <row r="138" customFormat="false" ht="15" hidden="false" customHeight="false" outlineLevel="0" collapsed="false">
      <c r="A138" s="6"/>
      <c r="B138" s="6"/>
      <c r="C138" s="6"/>
      <c r="D138" s="6"/>
      <c r="E138" s="17"/>
      <c r="F138" s="6"/>
      <c r="G138" s="6"/>
      <c r="H138" s="17"/>
      <c r="I138" s="6"/>
      <c r="J138" s="17"/>
      <c r="K138" s="6"/>
      <c r="L138" s="17"/>
      <c r="M138" s="6"/>
      <c r="N138" s="17"/>
      <c r="O138" s="17"/>
      <c r="P138" s="14" t="str">
        <f aca="false">IF(OR(E138="",D138=""),"",E138+INDEX(Settings!$D$5:$D$7,MATCH(D138,Settings!$A$5:$A$7,0)))</f>
        <v/>
      </c>
      <c r="Q138" s="15" t="str">
        <f aca="true">IF(E138="","",IF(O138&lt;&gt;"",O138-E138,TODAY()-E138))</f>
        <v/>
      </c>
      <c r="R138" s="16" t="str">
        <f aca="false">IF(OR(H138="",E138="",D138=""),"",IF((H138-E138)*24&lt;=INDEX(Settings!$B$5:$B$7,MATCH(D138,Settings!$A$5:$A$7,0)),"Yes","No"))</f>
        <v/>
      </c>
      <c r="S138" s="16" t="str">
        <f aca="true">IF(E138="","",IF(O138&lt;&gt;"","Closed",IF(AND(P138&lt;&gt;"",TODAY()&gt;P138),"Overdue",IF(L138&lt;&gt;"","Verifying",IF(J138&lt;&gt;"","Root cause found",IF(H138&lt;&gt;"","Contained","Open"))))))</f>
        <v/>
      </c>
    </row>
    <row r="139" customFormat="false" ht="15" hidden="false" customHeight="false" outlineLevel="0" collapsed="false">
      <c r="A139" s="6"/>
      <c r="B139" s="6"/>
      <c r="C139" s="6"/>
      <c r="D139" s="6"/>
      <c r="E139" s="17"/>
      <c r="F139" s="6"/>
      <c r="G139" s="6"/>
      <c r="H139" s="17"/>
      <c r="I139" s="6"/>
      <c r="J139" s="17"/>
      <c r="K139" s="6"/>
      <c r="L139" s="17"/>
      <c r="M139" s="6"/>
      <c r="N139" s="17"/>
      <c r="O139" s="17"/>
      <c r="P139" s="14" t="str">
        <f aca="false">IF(OR(E139="",D139=""),"",E139+INDEX(Settings!$D$5:$D$7,MATCH(D139,Settings!$A$5:$A$7,0)))</f>
        <v/>
      </c>
      <c r="Q139" s="15" t="str">
        <f aca="true">IF(E139="","",IF(O139&lt;&gt;"",O139-E139,TODAY()-E139))</f>
        <v/>
      </c>
      <c r="R139" s="16" t="str">
        <f aca="false">IF(OR(H139="",E139="",D139=""),"",IF((H139-E139)*24&lt;=INDEX(Settings!$B$5:$B$7,MATCH(D139,Settings!$A$5:$A$7,0)),"Yes","No"))</f>
        <v/>
      </c>
      <c r="S139" s="16" t="str">
        <f aca="true">IF(E139="","",IF(O139&lt;&gt;"","Closed",IF(AND(P139&lt;&gt;"",TODAY()&gt;P139),"Overdue",IF(L139&lt;&gt;"","Verifying",IF(J139&lt;&gt;"","Root cause found",IF(H139&lt;&gt;"","Contained","Open"))))))</f>
        <v/>
      </c>
    </row>
    <row r="140" customFormat="false" ht="15" hidden="false" customHeight="false" outlineLevel="0" collapsed="false">
      <c r="A140" s="6"/>
      <c r="B140" s="6"/>
      <c r="C140" s="6"/>
      <c r="D140" s="6"/>
      <c r="E140" s="17"/>
      <c r="F140" s="6"/>
      <c r="G140" s="6"/>
      <c r="H140" s="17"/>
      <c r="I140" s="6"/>
      <c r="J140" s="17"/>
      <c r="K140" s="6"/>
      <c r="L140" s="17"/>
      <c r="M140" s="6"/>
      <c r="N140" s="17"/>
      <c r="O140" s="17"/>
      <c r="P140" s="14" t="str">
        <f aca="false">IF(OR(E140="",D140=""),"",E140+INDEX(Settings!$D$5:$D$7,MATCH(D140,Settings!$A$5:$A$7,0)))</f>
        <v/>
      </c>
      <c r="Q140" s="15" t="str">
        <f aca="true">IF(E140="","",IF(O140&lt;&gt;"",O140-E140,TODAY()-E140))</f>
        <v/>
      </c>
      <c r="R140" s="16" t="str">
        <f aca="false">IF(OR(H140="",E140="",D140=""),"",IF((H140-E140)*24&lt;=INDEX(Settings!$B$5:$B$7,MATCH(D140,Settings!$A$5:$A$7,0)),"Yes","No"))</f>
        <v/>
      </c>
      <c r="S140" s="16" t="str">
        <f aca="true">IF(E140="","",IF(O140&lt;&gt;"","Closed",IF(AND(P140&lt;&gt;"",TODAY()&gt;P140),"Overdue",IF(L140&lt;&gt;"","Verifying",IF(J140&lt;&gt;"","Root cause found",IF(H140&lt;&gt;"","Contained","Open"))))))</f>
        <v/>
      </c>
    </row>
    <row r="141" customFormat="false" ht="15" hidden="false" customHeight="false" outlineLevel="0" collapsed="false">
      <c r="A141" s="6"/>
      <c r="B141" s="6"/>
      <c r="C141" s="6"/>
      <c r="D141" s="6"/>
      <c r="E141" s="17"/>
      <c r="F141" s="6"/>
      <c r="G141" s="6"/>
      <c r="H141" s="17"/>
      <c r="I141" s="6"/>
      <c r="J141" s="17"/>
      <c r="K141" s="6"/>
      <c r="L141" s="17"/>
      <c r="M141" s="6"/>
      <c r="N141" s="17"/>
      <c r="O141" s="17"/>
      <c r="P141" s="14" t="str">
        <f aca="false">IF(OR(E141="",D141=""),"",E141+INDEX(Settings!$D$5:$D$7,MATCH(D141,Settings!$A$5:$A$7,0)))</f>
        <v/>
      </c>
      <c r="Q141" s="15" t="str">
        <f aca="true">IF(E141="","",IF(O141&lt;&gt;"",O141-E141,TODAY()-E141))</f>
        <v/>
      </c>
      <c r="R141" s="16" t="str">
        <f aca="false">IF(OR(H141="",E141="",D141=""),"",IF((H141-E141)*24&lt;=INDEX(Settings!$B$5:$B$7,MATCH(D141,Settings!$A$5:$A$7,0)),"Yes","No"))</f>
        <v/>
      </c>
      <c r="S141" s="16" t="str">
        <f aca="true">IF(E141="","",IF(O141&lt;&gt;"","Closed",IF(AND(P141&lt;&gt;"",TODAY()&gt;P141),"Overdue",IF(L141&lt;&gt;"","Verifying",IF(J141&lt;&gt;"","Root cause found",IF(H141&lt;&gt;"","Contained","Open"))))))</f>
        <v/>
      </c>
    </row>
    <row r="142" customFormat="false" ht="15" hidden="false" customHeight="false" outlineLevel="0" collapsed="false">
      <c r="A142" s="6"/>
      <c r="B142" s="6"/>
      <c r="C142" s="6"/>
      <c r="D142" s="6"/>
      <c r="E142" s="17"/>
      <c r="F142" s="6"/>
      <c r="G142" s="6"/>
      <c r="H142" s="17"/>
      <c r="I142" s="6"/>
      <c r="J142" s="17"/>
      <c r="K142" s="6"/>
      <c r="L142" s="17"/>
      <c r="M142" s="6"/>
      <c r="N142" s="17"/>
      <c r="O142" s="17"/>
      <c r="P142" s="14" t="str">
        <f aca="false">IF(OR(E142="",D142=""),"",E142+INDEX(Settings!$D$5:$D$7,MATCH(D142,Settings!$A$5:$A$7,0)))</f>
        <v/>
      </c>
      <c r="Q142" s="15" t="str">
        <f aca="true">IF(E142="","",IF(O142&lt;&gt;"",O142-E142,TODAY()-E142))</f>
        <v/>
      </c>
      <c r="R142" s="16" t="str">
        <f aca="false">IF(OR(H142="",E142="",D142=""),"",IF((H142-E142)*24&lt;=INDEX(Settings!$B$5:$B$7,MATCH(D142,Settings!$A$5:$A$7,0)),"Yes","No"))</f>
        <v/>
      </c>
      <c r="S142" s="16" t="str">
        <f aca="true">IF(E142="","",IF(O142&lt;&gt;"","Closed",IF(AND(P142&lt;&gt;"",TODAY()&gt;P142),"Overdue",IF(L142&lt;&gt;"","Verifying",IF(J142&lt;&gt;"","Root cause found",IF(H142&lt;&gt;"","Contained","Open"))))))</f>
        <v/>
      </c>
    </row>
    <row r="143" customFormat="false" ht="15" hidden="false" customHeight="false" outlineLevel="0" collapsed="false">
      <c r="A143" s="6"/>
      <c r="B143" s="6"/>
      <c r="C143" s="6"/>
      <c r="D143" s="6"/>
      <c r="E143" s="17"/>
      <c r="F143" s="6"/>
      <c r="G143" s="6"/>
      <c r="H143" s="17"/>
      <c r="I143" s="6"/>
      <c r="J143" s="17"/>
      <c r="K143" s="6"/>
      <c r="L143" s="17"/>
      <c r="M143" s="6"/>
      <c r="N143" s="17"/>
      <c r="O143" s="17"/>
      <c r="P143" s="14" t="str">
        <f aca="false">IF(OR(E143="",D143=""),"",E143+INDEX(Settings!$D$5:$D$7,MATCH(D143,Settings!$A$5:$A$7,0)))</f>
        <v/>
      </c>
      <c r="Q143" s="15" t="str">
        <f aca="true">IF(E143="","",IF(O143&lt;&gt;"",O143-E143,TODAY()-E143))</f>
        <v/>
      </c>
      <c r="R143" s="16" t="str">
        <f aca="false">IF(OR(H143="",E143="",D143=""),"",IF((H143-E143)*24&lt;=INDEX(Settings!$B$5:$B$7,MATCH(D143,Settings!$A$5:$A$7,0)),"Yes","No"))</f>
        <v/>
      </c>
      <c r="S143" s="16" t="str">
        <f aca="true">IF(E143="","",IF(O143&lt;&gt;"","Closed",IF(AND(P143&lt;&gt;"",TODAY()&gt;P143),"Overdue",IF(L143&lt;&gt;"","Verifying",IF(J143&lt;&gt;"","Root cause found",IF(H143&lt;&gt;"","Contained","Open"))))))</f>
        <v/>
      </c>
    </row>
    <row r="144" customFormat="false" ht="15" hidden="false" customHeight="false" outlineLevel="0" collapsed="false">
      <c r="A144" s="6"/>
      <c r="B144" s="6"/>
      <c r="C144" s="6"/>
      <c r="D144" s="6"/>
      <c r="E144" s="17"/>
      <c r="F144" s="6"/>
      <c r="G144" s="6"/>
      <c r="H144" s="17"/>
      <c r="I144" s="6"/>
      <c r="J144" s="17"/>
      <c r="K144" s="6"/>
      <c r="L144" s="17"/>
      <c r="M144" s="6"/>
      <c r="N144" s="17"/>
      <c r="O144" s="17"/>
      <c r="P144" s="14" t="str">
        <f aca="false">IF(OR(E144="",D144=""),"",E144+INDEX(Settings!$D$5:$D$7,MATCH(D144,Settings!$A$5:$A$7,0)))</f>
        <v/>
      </c>
      <c r="Q144" s="15" t="str">
        <f aca="true">IF(E144="","",IF(O144&lt;&gt;"",O144-E144,TODAY()-E144))</f>
        <v/>
      </c>
      <c r="R144" s="16" t="str">
        <f aca="false">IF(OR(H144="",E144="",D144=""),"",IF((H144-E144)*24&lt;=INDEX(Settings!$B$5:$B$7,MATCH(D144,Settings!$A$5:$A$7,0)),"Yes","No"))</f>
        <v/>
      </c>
      <c r="S144" s="16" t="str">
        <f aca="true">IF(E144="","",IF(O144&lt;&gt;"","Closed",IF(AND(P144&lt;&gt;"",TODAY()&gt;P144),"Overdue",IF(L144&lt;&gt;"","Verifying",IF(J144&lt;&gt;"","Root cause found",IF(H144&lt;&gt;"","Contained","Open"))))))</f>
        <v/>
      </c>
    </row>
    <row r="145" customFormat="false" ht="15" hidden="false" customHeight="false" outlineLevel="0" collapsed="false">
      <c r="A145" s="6"/>
      <c r="B145" s="6"/>
      <c r="C145" s="6"/>
      <c r="D145" s="6"/>
      <c r="E145" s="17"/>
      <c r="F145" s="6"/>
      <c r="G145" s="6"/>
      <c r="H145" s="17"/>
      <c r="I145" s="6"/>
      <c r="J145" s="17"/>
      <c r="K145" s="6"/>
      <c r="L145" s="17"/>
      <c r="M145" s="6"/>
      <c r="N145" s="17"/>
      <c r="O145" s="17"/>
      <c r="P145" s="14" t="str">
        <f aca="false">IF(OR(E145="",D145=""),"",E145+INDEX(Settings!$D$5:$D$7,MATCH(D145,Settings!$A$5:$A$7,0)))</f>
        <v/>
      </c>
      <c r="Q145" s="15" t="str">
        <f aca="true">IF(E145="","",IF(O145&lt;&gt;"",O145-E145,TODAY()-E145))</f>
        <v/>
      </c>
      <c r="R145" s="16" t="str">
        <f aca="false">IF(OR(H145="",E145="",D145=""),"",IF((H145-E145)*24&lt;=INDEX(Settings!$B$5:$B$7,MATCH(D145,Settings!$A$5:$A$7,0)),"Yes","No"))</f>
        <v/>
      </c>
      <c r="S145" s="16" t="str">
        <f aca="true">IF(E145="","",IF(O145&lt;&gt;"","Closed",IF(AND(P145&lt;&gt;"",TODAY()&gt;P145),"Overdue",IF(L145&lt;&gt;"","Verifying",IF(J145&lt;&gt;"","Root cause found",IF(H145&lt;&gt;"","Contained","Open"))))))</f>
        <v/>
      </c>
    </row>
    <row r="146" customFormat="false" ht="15" hidden="false" customHeight="false" outlineLevel="0" collapsed="false">
      <c r="A146" s="6"/>
      <c r="B146" s="6"/>
      <c r="C146" s="6"/>
      <c r="D146" s="6"/>
      <c r="E146" s="17"/>
      <c r="F146" s="6"/>
      <c r="G146" s="6"/>
      <c r="H146" s="17"/>
      <c r="I146" s="6"/>
      <c r="J146" s="17"/>
      <c r="K146" s="6"/>
      <c r="L146" s="17"/>
      <c r="M146" s="6"/>
      <c r="N146" s="17"/>
      <c r="O146" s="17"/>
      <c r="P146" s="14" t="str">
        <f aca="false">IF(OR(E146="",D146=""),"",E146+INDEX(Settings!$D$5:$D$7,MATCH(D146,Settings!$A$5:$A$7,0)))</f>
        <v/>
      </c>
      <c r="Q146" s="15" t="str">
        <f aca="true">IF(E146="","",IF(O146&lt;&gt;"",O146-E146,TODAY()-E146))</f>
        <v/>
      </c>
      <c r="R146" s="16" t="str">
        <f aca="false">IF(OR(H146="",E146="",D146=""),"",IF((H146-E146)*24&lt;=INDEX(Settings!$B$5:$B$7,MATCH(D146,Settings!$A$5:$A$7,0)),"Yes","No"))</f>
        <v/>
      </c>
      <c r="S146" s="16" t="str">
        <f aca="true">IF(E146="","",IF(O146&lt;&gt;"","Closed",IF(AND(P146&lt;&gt;"",TODAY()&gt;P146),"Overdue",IF(L146&lt;&gt;"","Verifying",IF(J146&lt;&gt;"","Root cause found",IF(H146&lt;&gt;"","Contained","Open"))))))</f>
        <v/>
      </c>
    </row>
    <row r="147" customFormat="false" ht="15" hidden="false" customHeight="false" outlineLevel="0" collapsed="false">
      <c r="A147" s="6"/>
      <c r="B147" s="6"/>
      <c r="C147" s="6"/>
      <c r="D147" s="6"/>
      <c r="E147" s="17"/>
      <c r="F147" s="6"/>
      <c r="G147" s="6"/>
      <c r="H147" s="17"/>
      <c r="I147" s="6"/>
      <c r="J147" s="17"/>
      <c r="K147" s="6"/>
      <c r="L147" s="17"/>
      <c r="M147" s="6"/>
      <c r="N147" s="17"/>
      <c r="O147" s="17"/>
      <c r="P147" s="14" t="str">
        <f aca="false">IF(OR(E147="",D147=""),"",E147+INDEX(Settings!$D$5:$D$7,MATCH(D147,Settings!$A$5:$A$7,0)))</f>
        <v/>
      </c>
      <c r="Q147" s="15" t="str">
        <f aca="true">IF(E147="","",IF(O147&lt;&gt;"",O147-E147,TODAY()-E147))</f>
        <v/>
      </c>
      <c r="R147" s="16" t="str">
        <f aca="false">IF(OR(H147="",E147="",D147=""),"",IF((H147-E147)*24&lt;=INDEX(Settings!$B$5:$B$7,MATCH(D147,Settings!$A$5:$A$7,0)),"Yes","No"))</f>
        <v/>
      </c>
      <c r="S147" s="16" t="str">
        <f aca="true">IF(E147="","",IF(O147&lt;&gt;"","Closed",IF(AND(P147&lt;&gt;"",TODAY()&gt;P147),"Overdue",IF(L147&lt;&gt;"","Verifying",IF(J147&lt;&gt;"","Root cause found",IF(H147&lt;&gt;"","Contained","Open"))))))</f>
        <v/>
      </c>
    </row>
    <row r="148" customFormat="false" ht="15" hidden="false" customHeight="false" outlineLevel="0" collapsed="false">
      <c r="A148" s="6"/>
      <c r="B148" s="6"/>
      <c r="C148" s="6"/>
      <c r="D148" s="6"/>
      <c r="E148" s="17"/>
      <c r="F148" s="6"/>
      <c r="G148" s="6"/>
      <c r="H148" s="17"/>
      <c r="I148" s="6"/>
      <c r="J148" s="17"/>
      <c r="K148" s="6"/>
      <c r="L148" s="17"/>
      <c r="M148" s="6"/>
      <c r="N148" s="17"/>
      <c r="O148" s="17"/>
      <c r="P148" s="14" t="str">
        <f aca="false">IF(OR(E148="",D148=""),"",E148+INDEX(Settings!$D$5:$D$7,MATCH(D148,Settings!$A$5:$A$7,0)))</f>
        <v/>
      </c>
      <c r="Q148" s="15" t="str">
        <f aca="true">IF(E148="","",IF(O148&lt;&gt;"",O148-E148,TODAY()-E148))</f>
        <v/>
      </c>
      <c r="R148" s="16" t="str">
        <f aca="false">IF(OR(H148="",E148="",D148=""),"",IF((H148-E148)*24&lt;=INDEX(Settings!$B$5:$B$7,MATCH(D148,Settings!$A$5:$A$7,0)),"Yes","No"))</f>
        <v/>
      </c>
      <c r="S148" s="16" t="str">
        <f aca="true">IF(E148="","",IF(O148&lt;&gt;"","Closed",IF(AND(P148&lt;&gt;"",TODAY()&gt;P148),"Overdue",IF(L148&lt;&gt;"","Verifying",IF(J148&lt;&gt;"","Root cause found",IF(H148&lt;&gt;"","Contained","Open"))))))</f>
        <v/>
      </c>
    </row>
    <row r="149" customFormat="false" ht="15" hidden="false" customHeight="false" outlineLevel="0" collapsed="false">
      <c r="A149" s="6"/>
      <c r="B149" s="6"/>
      <c r="C149" s="6"/>
      <c r="D149" s="6"/>
      <c r="E149" s="17"/>
      <c r="F149" s="6"/>
      <c r="G149" s="6"/>
      <c r="H149" s="17"/>
      <c r="I149" s="6"/>
      <c r="J149" s="17"/>
      <c r="K149" s="6"/>
      <c r="L149" s="17"/>
      <c r="M149" s="6"/>
      <c r="N149" s="17"/>
      <c r="O149" s="17"/>
      <c r="P149" s="14" t="str">
        <f aca="false">IF(OR(E149="",D149=""),"",E149+INDEX(Settings!$D$5:$D$7,MATCH(D149,Settings!$A$5:$A$7,0)))</f>
        <v/>
      </c>
      <c r="Q149" s="15" t="str">
        <f aca="true">IF(E149="","",IF(O149&lt;&gt;"",O149-E149,TODAY()-E149))</f>
        <v/>
      </c>
      <c r="R149" s="16" t="str">
        <f aca="false">IF(OR(H149="",E149="",D149=""),"",IF((H149-E149)*24&lt;=INDEX(Settings!$B$5:$B$7,MATCH(D149,Settings!$A$5:$A$7,0)),"Yes","No"))</f>
        <v/>
      </c>
      <c r="S149" s="16" t="str">
        <f aca="true">IF(E149="","",IF(O149&lt;&gt;"","Closed",IF(AND(P149&lt;&gt;"",TODAY()&gt;P149),"Overdue",IF(L149&lt;&gt;"","Verifying",IF(J149&lt;&gt;"","Root cause found",IF(H149&lt;&gt;"","Contained","Open"))))))</f>
        <v/>
      </c>
    </row>
    <row r="150" customFormat="false" ht="15" hidden="false" customHeight="false" outlineLevel="0" collapsed="false">
      <c r="A150" s="6"/>
      <c r="B150" s="6"/>
      <c r="C150" s="6"/>
      <c r="D150" s="6"/>
      <c r="E150" s="17"/>
      <c r="F150" s="6"/>
      <c r="G150" s="6"/>
      <c r="H150" s="17"/>
      <c r="I150" s="6"/>
      <c r="J150" s="17"/>
      <c r="K150" s="6"/>
      <c r="L150" s="17"/>
      <c r="M150" s="6"/>
      <c r="N150" s="17"/>
      <c r="O150" s="17"/>
      <c r="P150" s="14" t="str">
        <f aca="false">IF(OR(E150="",D150=""),"",E150+INDEX(Settings!$D$5:$D$7,MATCH(D150,Settings!$A$5:$A$7,0)))</f>
        <v/>
      </c>
      <c r="Q150" s="15" t="str">
        <f aca="true">IF(E150="","",IF(O150&lt;&gt;"",O150-E150,TODAY()-E150))</f>
        <v/>
      </c>
      <c r="R150" s="16" t="str">
        <f aca="false">IF(OR(H150="",E150="",D150=""),"",IF((H150-E150)*24&lt;=INDEX(Settings!$B$5:$B$7,MATCH(D150,Settings!$A$5:$A$7,0)),"Yes","No"))</f>
        <v/>
      </c>
      <c r="S150" s="16" t="str">
        <f aca="true">IF(E150="","",IF(O150&lt;&gt;"","Closed",IF(AND(P150&lt;&gt;"",TODAY()&gt;P150),"Overdue",IF(L150&lt;&gt;"","Verifying",IF(J150&lt;&gt;"","Root cause found",IF(H150&lt;&gt;"","Contained","Open"))))))</f>
        <v/>
      </c>
    </row>
    <row r="151" customFormat="false" ht="15" hidden="false" customHeight="false" outlineLevel="0" collapsed="false">
      <c r="A151" s="6"/>
      <c r="B151" s="6"/>
      <c r="C151" s="6"/>
      <c r="D151" s="6"/>
      <c r="E151" s="17"/>
      <c r="F151" s="6"/>
      <c r="G151" s="6"/>
      <c r="H151" s="17"/>
      <c r="I151" s="6"/>
      <c r="J151" s="17"/>
      <c r="K151" s="6"/>
      <c r="L151" s="17"/>
      <c r="M151" s="6"/>
      <c r="N151" s="17"/>
      <c r="O151" s="17"/>
      <c r="P151" s="14" t="str">
        <f aca="false">IF(OR(E151="",D151=""),"",E151+INDEX(Settings!$D$5:$D$7,MATCH(D151,Settings!$A$5:$A$7,0)))</f>
        <v/>
      </c>
      <c r="Q151" s="15" t="str">
        <f aca="true">IF(E151="","",IF(O151&lt;&gt;"",O151-E151,TODAY()-E151))</f>
        <v/>
      </c>
      <c r="R151" s="16" t="str">
        <f aca="false">IF(OR(H151="",E151="",D151=""),"",IF((H151-E151)*24&lt;=INDEX(Settings!$B$5:$B$7,MATCH(D151,Settings!$A$5:$A$7,0)),"Yes","No"))</f>
        <v/>
      </c>
      <c r="S151" s="16" t="str">
        <f aca="true">IF(E151="","",IF(O151&lt;&gt;"","Closed",IF(AND(P151&lt;&gt;"",TODAY()&gt;P151),"Overdue",IF(L151&lt;&gt;"","Verifying",IF(J151&lt;&gt;"","Root cause found",IF(H151&lt;&gt;"","Contained","Open"))))))</f>
        <v/>
      </c>
    </row>
    <row r="152" customFormat="false" ht="15" hidden="false" customHeight="false" outlineLevel="0" collapsed="false">
      <c r="A152" s="6"/>
      <c r="B152" s="6"/>
      <c r="C152" s="6"/>
      <c r="D152" s="6"/>
      <c r="E152" s="17"/>
      <c r="F152" s="6"/>
      <c r="G152" s="6"/>
      <c r="H152" s="17"/>
      <c r="I152" s="6"/>
      <c r="J152" s="17"/>
      <c r="K152" s="6"/>
      <c r="L152" s="17"/>
      <c r="M152" s="6"/>
      <c r="N152" s="17"/>
      <c r="O152" s="17"/>
      <c r="P152" s="14" t="str">
        <f aca="false">IF(OR(E152="",D152=""),"",E152+INDEX(Settings!$D$5:$D$7,MATCH(D152,Settings!$A$5:$A$7,0)))</f>
        <v/>
      </c>
      <c r="Q152" s="15" t="str">
        <f aca="true">IF(E152="","",IF(O152&lt;&gt;"",O152-E152,TODAY()-E152))</f>
        <v/>
      </c>
      <c r="R152" s="16" t="str">
        <f aca="false">IF(OR(H152="",E152="",D152=""),"",IF((H152-E152)*24&lt;=INDEX(Settings!$B$5:$B$7,MATCH(D152,Settings!$A$5:$A$7,0)),"Yes","No"))</f>
        <v/>
      </c>
      <c r="S152" s="16" t="str">
        <f aca="true">IF(E152="","",IF(O152&lt;&gt;"","Closed",IF(AND(P152&lt;&gt;"",TODAY()&gt;P152),"Overdue",IF(L152&lt;&gt;"","Verifying",IF(J152&lt;&gt;"","Root cause found",IF(H152&lt;&gt;"","Contained","Open"))))))</f>
        <v/>
      </c>
    </row>
    <row r="153" customFormat="false" ht="15" hidden="false" customHeight="false" outlineLevel="0" collapsed="false">
      <c r="A153" s="6"/>
      <c r="B153" s="6"/>
      <c r="C153" s="6"/>
      <c r="D153" s="6"/>
      <c r="E153" s="17"/>
      <c r="F153" s="6"/>
      <c r="G153" s="6"/>
      <c r="H153" s="17"/>
      <c r="I153" s="6"/>
      <c r="J153" s="17"/>
      <c r="K153" s="6"/>
      <c r="L153" s="17"/>
      <c r="M153" s="6"/>
      <c r="N153" s="17"/>
      <c r="O153" s="17"/>
      <c r="P153" s="14" t="str">
        <f aca="false">IF(OR(E153="",D153=""),"",E153+INDEX(Settings!$D$5:$D$7,MATCH(D153,Settings!$A$5:$A$7,0)))</f>
        <v/>
      </c>
      <c r="Q153" s="15" t="str">
        <f aca="true">IF(E153="","",IF(O153&lt;&gt;"",O153-E153,TODAY()-E153))</f>
        <v/>
      </c>
      <c r="R153" s="16" t="str">
        <f aca="false">IF(OR(H153="",E153="",D153=""),"",IF((H153-E153)*24&lt;=INDEX(Settings!$B$5:$B$7,MATCH(D153,Settings!$A$5:$A$7,0)),"Yes","No"))</f>
        <v/>
      </c>
      <c r="S153" s="16" t="str">
        <f aca="true">IF(E153="","",IF(O153&lt;&gt;"","Closed",IF(AND(P153&lt;&gt;"",TODAY()&gt;P153),"Overdue",IF(L153&lt;&gt;"","Verifying",IF(J153&lt;&gt;"","Root cause found",IF(H153&lt;&gt;"","Contained","Open"))))))</f>
        <v/>
      </c>
    </row>
    <row r="154" customFormat="false" ht="15" hidden="false" customHeight="false" outlineLevel="0" collapsed="false">
      <c r="A154" s="6"/>
      <c r="B154" s="6"/>
      <c r="C154" s="6"/>
      <c r="D154" s="6"/>
      <c r="E154" s="17"/>
      <c r="F154" s="6"/>
      <c r="G154" s="6"/>
      <c r="H154" s="17"/>
      <c r="I154" s="6"/>
      <c r="J154" s="17"/>
      <c r="K154" s="6"/>
      <c r="L154" s="17"/>
      <c r="M154" s="6"/>
      <c r="N154" s="17"/>
      <c r="O154" s="17"/>
      <c r="P154" s="14" t="str">
        <f aca="false">IF(OR(E154="",D154=""),"",E154+INDEX(Settings!$D$5:$D$7,MATCH(D154,Settings!$A$5:$A$7,0)))</f>
        <v/>
      </c>
      <c r="Q154" s="15" t="str">
        <f aca="true">IF(E154="","",IF(O154&lt;&gt;"",O154-E154,TODAY()-E154))</f>
        <v/>
      </c>
      <c r="R154" s="16" t="str">
        <f aca="false">IF(OR(H154="",E154="",D154=""),"",IF((H154-E154)*24&lt;=INDEX(Settings!$B$5:$B$7,MATCH(D154,Settings!$A$5:$A$7,0)),"Yes","No"))</f>
        <v/>
      </c>
      <c r="S154" s="16" t="str">
        <f aca="true">IF(E154="","",IF(O154&lt;&gt;"","Closed",IF(AND(P154&lt;&gt;"",TODAY()&gt;P154),"Overdue",IF(L154&lt;&gt;"","Verifying",IF(J154&lt;&gt;"","Root cause found",IF(H154&lt;&gt;"","Contained","Open"))))))</f>
        <v/>
      </c>
    </row>
    <row r="155" customFormat="false" ht="15" hidden="false" customHeight="false" outlineLevel="0" collapsed="false">
      <c r="A155" s="6"/>
      <c r="B155" s="6"/>
      <c r="C155" s="6"/>
      <c r="D155" s="6"/>
      <c r="E155" s="17"/>
      <c r="F155" s="6"/>
      <c r="G155" s="6"/>
      <c r="H155" s="17"/>
      <c r="I155" s="6"/>
      <c r="J155" s="17"/>
      <c r="K155" s="6"/>
      <c r="L155" s="17"/>
      <c r="M155" s="6"/>
      <c r="N155" s="17"/>
      <c r="O155" s="17"/>
      <c r="P155" s="14" t="str">
        <f aca="false">IF(OR(E155="",D155=""),"",E155+INDEX(Settings!$D$5:$D$7,MATCH(D155,Settings!$A$5:$A$7,0)))</f>
        <v/>
      </c>
      <c r="Q155" s="15" t="str">
        <f aca="true">IF(E155="","",IF(O155&lt;&gt;"",O155-E155,TODAY()-E155))</f>
        <v/>
      </c>
      <c r="R155" s="16" t="str">
        <f aca="false">IF(OR(H155="",E155="",D155=""),"",IF((H155-E155)*24&lt;=INDEX(Settings!$B$5:$B$7,MATCH(D155,Settings!$A$5:$A$7,0)),"Yes","No"))</f>
        <v/>
      </c>
      <c r="S155" s="16" t="str">
        <f aca="true">IF(E155="","",IF(O155&lt;&gt;"","Closed",IF(AND(P155&lt;&gt;"",TODAY()&gt;P155),"Overdue",IF(L155&lt;&gt;"","Verifying",IF(J155&lt;&gt;"","Root cause found",IF(H155&lt;&gt;"","Contained","Open"))))))</f>
        <v/>
      </c>
    </row>
    <row r="156" customFormat="false" ht="15" hidden="false" customHeight="false" outlineLevel="0" collapsed="false">
      <c r="A156" s="6"/>
      <c r="B156" s="6"/>
      <c r="C156" s="6"/>
      <c r="D156" s="6"/>
      <c r="E156" s="17"/>
      <c r="F156" s="6"/>
      <c r="G156" s="6"/>
      <c r="H156" s="17"/>
      <c r="I156" s="6"/>
      <c r="J156" s="17"/>
      <c r="K156" s="6"/>
      <c r="L156" s="17"/>
      <c r="M156" s="6"/>
      <c r="N156" s="17"/>
      <c r="O156" s="17"/>
      <c r="P156" s="14" t="str">
        <f aca="false">IF(OR(E156="",D156=""),"",E156+INDEX(Settings!$D$5:$D$7,MATCH(D156,Settings!$A$5:$A$7,0)))</f>
        <v/>
      </c>
      <c r="Q156" s="15" t="str">
        <f aca="true">IF(E156="","",IF(O156&lt;&gt;"",O156-E156,TODAY()-E156))</f>
        <v/>
      </c>
      <c r="R156" s="16" t="str">
        <f aca="false">IF(OR(H156="",E156="",D156=""),"",IF((H156-E156)*24&lt;=INDEX(Settings!$B$5:$B$7,MATCH(D156,Settings!$A$5:$A$7,0)),"Yes","No"))</f>
        <v/>
      </c>
      <c r="S156" s="16" t="str">
        <f aca="true">IF(E156="","",IF(O156&lt;&gt;"","Closed",IF(AND(P156&lt;&gt;"",TODAY()&gt;P156),"Overdue",IF(L156&lt;&gt;"","Verifying",IF(J156&lt;&gt;"","Root cause found",IF(H156&lt;&gt;"","Contained","Open"))))))</f>
        <v/>
      </c>
    </row>
    <row r="157" customFormat="false" ht="15" hidden="false" customHeight="false" outlineLevel="0" collapsed="false">
      <c r="A157" s="6"/>
      <c r="B157" s="6"/>
      <c r="C157" s="6"/>
      <c r="D157" s="6"/>
      <c r="E157" s="17"/>
      <c r="F157" s="6"/>
      <c r="G157" s="6"/>
      <c r="H157" s="17"/>
      <c r="I157" s="6"/>
      <c r="J157" s="17"/>
      <c r="K157" s="6"/>
      <c r="L157" s="17"/>
      <c r="M157" s="6"/>
      <c r="N157" s="17"/>
      <c r="O157" s="17"/>
      <c r="P157" s="14" t="str">
        <f aca="false">IF(OR(E157="",D157=""),"",E157+INDEX(Settings!$D$5:$D$7,MATCH(D157,Settings!$A$5:$A$7,0)))</f>
        <v/>
      </c>
      <c r="Q157" s="15" t="str">
        <f aca="true">IF(E157="","",IF(O157&lt;&gt;"",O157-E157,TODAY()-E157))</f>
        <v/>
      </c>
      <c r="R157" s="16" t="str">
        <f aca="false">IF(OR(H157="",E157="",D157=""),"",IF((H157-E157)*24&lt;=INDEX(Settings!$B$5:$B$7,MATCH(D157,Settings!$A$5:$A$7,0)),"Yes","No"))</f>
        <v/>
      </c>
      <c r="S157" s="16" t="str">
        <f aca="true">IF(E157="","",IF(O157&lt;&gt;"","Closed",IF(AND(P157&lt;&gt;"",TODAY()&gt;P157),"Overdue",IF(L157&lt;&gt;"","Verifying",IF(J157&lt;&gt;"","Root cause found",IF(H157&lt;&gt;"","Contained","Open"))))))</f>
        <v/>
      </c>
    </row>
    <row r="158" customFormat="false" ht="15" hidden="false" customHeight="false" outlineLevel="0" collapsed="false">
      <c r="A158" s="6"/>
      <c r="B158" s="6"/>
      <c r="C158" s="6"/>
      <c r="D158" s="6"/>
      <c r="E158" s="17"/>
      <c r="F158" s="6"/>
      <c r="G158" s="6"/>
      <c r="H158" s="17"/>
      <c r="I158" s="6"/>
      <c r="J158" s="17"/>
      <c r="K158" s="6"/>
      <c r="L158" s="17"/>
      <c r="M158" s="6"/>
      <c r="N158" s="17"/>
      <c r="O158" s="17"/>
      <c r="P158" s="14" t="str">
        <f aca="false">IF(OR(E158="",D158=""),"",E158+INDEX(Settings!$D$5:$D$7,MATCH(D158,Settings!$A$5:$A$7,0)))</f>
        <v/>
      </c>
      <c r="Q158" s="15" t="str">
        <f aca="true">IF(E158="","",IF(O158&lt;&gt;"",O158-E158,TODAY()-E158))</f>
        <v/>
      </c>
      <c r="R158" s="16" t="str">
        <f aca="false">IF(OR(H158="",E158="",D158=""),"",IF((H158-E158)*24&lt;=INDEX(Settings!$B$5:$B$7,MATCH(D158,Settings!$A$5:$A$7,0)),"Yes","No"))</f>
        <v/>
      </c>
      <c r="S158" s="16" t="str">
        <f aca="true">IF(E158="","",IF(O158&lt;&gt;"","Closed",IF(AND(P158&lt;&gt;"",TODAY()&gt;P158),"Overdue",IF(L158&lt;&gt;"","Verifying",IF(J158&lt;&gt;"","Root cause found",IF(H158&lt;&gt;"","Contained","Open"))))))</f>
        <v/>
      </c>
    </row>
    <row r="159" customFormat="false" ht="15" hidden="false" customHeight="false" outlineLevel="0" collapsed="false">
      <c r="A159" s="6"/>
      <c r="B159" s="6"/>
      <c r="C159" s="6"/>
      <c r="D159" s="6"/>
      <c r="E159" s="17"/>
      <c r="F159" s="6"/>
      <c r="G159" s="6"/>
      <c r="H159" s="17"/>
      <c r="I159" s="6"/>
      <c r="J159" s="17"/>
      <c r="K159" s="6"/>
      <c r="L159" s="17"/>
      <c r="M159" s="6"/>
      <c r="N159" s="17"/>
      <c r="O159" s="17"/>
      <c r="P159" s="14" t="str">
        <f aca="false">IF(OR(E159="",D159=""),"",E159+INDEX(Settings!$D$5:$D$7,MATCH(D159,Settings!$A$5:$A$7,0)))</f>
        <v/>
      </c>
      <c r="Q159" s="15" t="str">
        <f aca="true">IF(E159="","",IF(O159&lt;&gt;"",O159-E159,TODAY()-E159))</f>
        <v/>
      </c>
      <c r="R159" s="16" t="str">
        <f aca="false">IF(OR(H159="",E159="",D159=""),"",IF((H159-E159)*24&lt;=INDEX(Settings!$B$5:$B$7,MATCH(D159,Settings!$A$5:$A$7,0)),"Yes","No"))</f>
        <v/>
      </c>
      <c r="S159" s="16" t="str">
        <f aca="true">IF(E159="","",IF(O159&lt;&gt;"","Closed",IF(AND(P159&lt;&gt;"",TODAY()&gt;P159),"Overdue",IF(L159&lt;&gt;"","Verifying",IF(J159&lt;&gt;"","Root cause found",IF(H159&lt;&gt;"","Contained","Open"))))))</f>
        <v/>
      </c>
    </row>
    <row r="160" customFormat="false" ht="15" hidden="false" customHeight="false" outlineLevel="0" collapsed="false">
      <c r="A160" s="6"/>
      <c r="B160" s="6"/>
      <c r="C160" s="6"/>
      <c r="D160" s="6"/>
      <c r="E160" s="17"/>
      <c r="F160" s="6"/>
      <c r="G160" s="6"/>
      <c r="H160" s="17"/>
      <c r="I160" s="6"/>
      <c r="J160" s="17"/>
      <c r="K160" s="6"/>
      <c r="L160" s="17"/>
      <c r="M160" s="6"/>
      <c r="N160" s="17"/>
      <c r="O160" s="17"/>
      <c r="P160" s="14" t="str">
        <f aca="false">IF(OR(E160="",D160=""),"",E160+INDEX(Settings!$D$5:$D$7,MATCH(D160,Settings!$A$5:$A$7,0)))</f>
        <v/>
      </c>
      <c r="Q160" s="15" t="str">
        <f aca="true">IF(E160="","",IF(O160&lt;&gt;"",O160-E160,TODAY()-E160))</f>
        <v/>
      </c>
      <c r="R160" s="16" t="str">
        <f aca="false">IF(OR(H160="",E160="",D160=""),"",IF((H160-E160)*24&lt;=INDEX(Settings!$B$5:$B$7,MATCH(D160,Settings!$A$5:$A$7,0)),"Yes","No"))</f>
        <v/>
      </c>
      <c r="S160" s="16" t="str">
        <f aca="true">IF(E160="","",IF(O160&lt;&gt;"","Closed",IF(AND(P160&lt;&gt;"",TODAY()&gt;P160),"Overdue",IF(L160&lt;&gt;"","Verifying",IF(J160&lt;&gt;"","Root cause found",IF(H160&lt;&gt;"","Contained","Open"))))))</f>
        <v/>
      </c>
    </row>
    <row r="161" customFormat="false" ht="15" hidden="false" customHeight="false" outlineLevel="0" collapsed="false">
      <c r="A161" s="6"/>
      <c r="B161" s="6"/>
      <c r="C161" s="6"/>
      <c r="D161" s="6"/>
      <c r="E161" s="17"/>
      <c r="F161" s="6"/>
      <c r="G161" s="6"/>
      <c r="H161" s="17"/>
      <c r="I161" s="6"/>
      <c r="J161" s="17"/>
      <c r="K161" s="6"/>
      <c r="L161" s="17"/>
      <c r="M161" s="6"/>
      <c r="N161" s="17"/>
      <c r="O161" s="17"/>
      <c r="P161" s="14" t="str">
        <f aca="false">IF(OR(E161="",D161=""),"",E161+INDEX(Settings!$D$5:$D$7,MATCH(D161,Settings!$A$5:$A$7,0)))</f>
        <v/>
      </c>
      <c r="Q161" s="15" t="str">
        <f aca="true">IF(E161="","",IF(O161&lt;&gt;"",O161-E161,TODAY()-E161))</f>
        <v/>
      </c>
      <c r="R161" s="16" t="str">
        <f aca="false">IF(OR(H161="",E161="",D161=""),"",IF((H161-E161)*24&lt;=INDEX(Settings!$B$5:$B$7,MATCH(D161,Settings!$A$5:$A$7,0)),"Yes","No"))</f>
        <v/>
      </c>
      <c r="S161" s="16" t="str">
        <f aca="true">IF(E161="","",IF(O161&lt;&gt;"","Closed",IF(AND(P161&lt;&gt;"",TODAY()&gt;P161),"Overdue",IF(L161&lt;&gt;"","Verifying",IF(J161&lt;&gt;"","Root cause found",IF(H161&lt;&gt;"","Contained","Open"))))))</f>
        <v/>
      </c>
    </row>
    <row r="162" customFormat="false" ht="15" hidden="false" customHeight="false" outlineLevel="0" collapsed="false">
      <c r="A162" s="6"/>
      <c r="B162" s="6"/>
      <c r="C162" s="6"/>
      <c r="D162" s="6"/>
      <c r="E162" s="17"/>
      <c r="F162" s="6"/>
      <c r="G162" s="6"/>
      <c r="H162" s="17"/>
      <c r="I162" s="6"/>
      <c r="J162" s="17"/>
      <c r="K162" s="6"/>
      <c r="L162" s="17"/>
      <c r="M162" s="6"/>
      <c r="N162" s="17"/>
      <c r="O162" s="17"/>
      <c r="P162" s="14" t="str">
        <f aca="false">IF(OR(E162="",D162=""),"",E162+INDEX(Settings!$D$5:$D$7,MATCH(D162,Settings!$A$5:$A$7,0)))</f>
        <v/>
      </c>
      <c r="Q162" s="15" t="str">
        <f aca="true">IF(E162="","",IF(O162&lt;&gt;"",O162-E162,TODAY()-E162))</f>
        <v/>
      </c>
      <c r="R162" s="16" t="str">
        <f aca="false">IF(OR(H162="",E162="",D162=""),"",IF((H162-E162)*24&lt;=INDEX(Settings!$B$5:$B$7,MATCH(D162,Settings!$A$5:$A$7,0)),"Yes","No"))</f>
        <v/>
      </c>
      <c r="S162" s="16" t="str">
        <f aca="true">IF(E162="","",IF(O162&lt;&gt;"","Closed",IF(AND(P162&lt;&gt;"",TODAY()&gt;P162),"Overdue",IF(L162&lt;&gt;"","Verifying",IF(J162&lt;&gt;"","Root cause found",IF(H162&lt;&gt;"","Contained","Open"))))))</f>
        <v/>
      </c>
    </row>
    <row r="163" customFormat="false" ht="15" hidden="false" customHeight="false" outlineLevel="0" collapsed="false">
      <c r="A163" s="6"/>
      <c r="B163" s="6"/>
      <c r="C163" s="6"/>
      <c r="D163" s="6"/>
      <c r="E163" s="17"/>
      <c r="F163" s="6"/>
      <c r="G163" s="6"/>
      <c r="H163" s="17"/>
      <c r="I163" s="6"/>
      <c r="J163" s="17"/>
      <c r="K163" s="6"/>
      <c r="L163" s="17"/>
      <c r="M163" s="6"/>
      <c r="N163" s="17"/>
      <c r="O163" s="17"/>
      <c r="P163" s="14" t="str">
        <f aca="false">IF(OR(E163="",D163=""),"",E163+INDEX(Settings!$D$5:$D$7,MATCH(D163,Settings!$A$5:$A$7,0)))</f>
        <v/>
      </c>
      <c r="Q163" s="15" t="str">
        <f aca="true">IF(E163="","",IF(O163&lt;&gt;"",O163-E163,TODAY()-E163))</f>
        <v/>
      </c>
      <c r="R163" s="16" t="str">
        <f aca="false">IF(OR(H163="",E163="",D163=""),"",IF((H163-E163)*24&lt;=INDEX(Settings!$B$5:$B$7,MATCH(D163,Settings!$A$5:$A$7,0)),"Yes","No"))</f>
        <v/>
      </c>
      <c r="S163" s="16" t="str">
        <f aca="true">IF(E163="","",IF(O163&lt;&gt;"","Closed",IF(AND(P163&lt;&gt;"",TODAY()&gt;P163),"Overdue",IF(L163&lt;&gt;"","Verifying",IF(J163&lt;&gt;"","Root cause found",IF(H163&lt;&gt;"","Contained","Open"))))))</f>
        <v/>
      </c>
    </row>
    <row r="164" customFormat="false" ht="15" hidden="false" customHeight="false" outlineLevel="0" collapsed="false">
      <c r="A164" s="6"/>
      <c r="B164" s="6"/>
      <c r="C164" s="6"/>
      <c r="D164" s="6"/>
      <c r="E164" s="17"/>
      <c r="F164" s="6"/>
      <c r="G164" s="6"/>
      <c r="H164" s="17"/>
      <c r="I164" s="6"/>
      <c r="J164" s="17"/>
      <c r="K164" s="6"/>
      <c r="L164" s="17"/>
      <c r="M164" s="6"/>
      <c r="N164" s="17"/>
      <c r="O164" s="17"/>
      <c r="P164" s="14" t="str">
        <f aca="false">IF(OR(E164="",D164=""),"",E164+INDEX(Settings!$D$5:$D$7,MATCH(D164,Settings!$A$5:$A$7,0)))</f>
        <v/>
      </c>
      <c r="Q164" s="15" t="str">
        <f aca="true">IF(E164="","",IF(O164&lt;&gt;"",O164-E164,TODAY()-E164))</f>
        <v/>
      </c>
      <c r="R164" s="16" t="str">
        <f aca="false">IF(OR(H164="",E164="",D164=""),"",IF((H164-E164)*24&lt;=INDEX(Settings!$B$5:$B$7,MATCH(D164,Settings!$A$5:$A$7,0)),"Yes","No"))</f>
        <v/>
      </c>
      <c r="S164" s="16" t="str">
        <f aca="true">IF(E164="","",IF(O164&lt;&gt;"","Closed",IF(AND(P164&lt;&gt;"",TODAY()&gt;P164),"Overdue",IF(L164&lt;&gt;"","Verifying",IF(J164&lt;&gt;"","Root cause found",IF(H164&lt;&gt;"","Contained","Open"))))))</f>
        <v/>
      </c>
    </row>
    <row r="165" customFormat="false" ht="15" hidden="false" customHeight="false" outlineLevel="0" collapsed="false">
      <c r="A165" s="6"/>
      <c r="B165" s="6"/>
      <c r="C165" s="6"/>
      <c r="D165" s="6"/>
      <c r="E165" s="17"/>
      <c r="F165" s="6"/>
      <c r="G165" s="6"/>
      <c r="H165" s="17"/>
      <c r="I165" s="6"/>
      <c r="J165" s="17"/>
      <c r="K165" s="6"/>
      <c r="L165" s="17"/>
      <c r="M165" s="6"/>
      <c r="N165" s="17"/>
      <c r="O165" s="17"/>
      <c r="P165" s="14" t="str">
        <f aca="false">IF(OR(E165="",D165=""),"",E165+INDEX(Settings!$D$5:$D$7,MATCH(D165,Settings!$A$5:$A$7,0)))</f>
        <v/>
      </c>
      <c r="Q165" s="15" t="str">
        <f aca="true">IF(E165="","",IF(O165&lt;&gt;"",O165-E165,TODAY()-E165))</f>
        <v/>
      </c>
      <c r="R165" s="16" t="str">
        <f aca="false">IF(OR(H165="",E165="",D165=""),"",IF((H165-E165)*24&lt;=INDEX(Settings!$B$5:$B$7,MATCH(D165,Settings!$A$5:$A$7,0)),"Yes","No"))</f>
        <v/>
      </c>
      <c r="S165" s="16" t="str">
        <f aca="true">IF(E165="","",IF(O165&lt;&gt;"","Closed",IF(AND(P165&lt;&gt;"",TODAY()&gt;P165),"Overdue",IF(L165&lt;&gt;"","Verifying",IF(J165&lt;&gt;"","Root cause found",IF(H165&lt;&gt;"","Contained","Open"))))))</f>
        <v/>
      </c>
    </row>
    <row r="166" customFormat="false" ht="15" hidden="false" customHeight="false" outlineLevel="0" collapsed="false">
      <c r="A166" s="6"/>
      <c r="B166" s="6"/>
      <c r="C166" s="6"/>
      <c r="D166" s="6"/>
      <c r="E166" s="17"/>
      <c r="F166" s="6"/>
      <c r="G166" s="6"/>
      <c r="H166" s="17"/>
      <c r="I166" s="6"/>
      <c r="J166" s="17"/>
      <c r="K166" s="6"/>
      <c r="L166" s="17"/>
      <c r="M166" s="6"/>
      <c r="N166" s="17"/>
      <c r="O166" s="17"/>
      <c r="P166" s="14" t="str">
        <f aca="false">IF(OR(E166="",D166=""),"",E166+INDEX(Settings!$D$5:$D$7,MATCH(D166,Settings!$A$5:$A$7,0)))</f>
        <v/>
      </c>
      <c r="Q166" s="15" t="str">
        <f aca="true">IF(E166="","",IF(O166&lt;&gt;"",O166-E166,TODAY()-E166))</f>
        <v/>
      </c>
      <c r="R166" s="16" t="str">
        <f aca="false">IF(OR(H166="",E166="",D166=""),"",IF((H166-E166)*24&lt;=INDEX(Settings!$B$5:$B$7,MATCH(D166,Settings!$A$5:$A$7,0)),"Yes","No"))</f>
        <v/>
      </c>
      <c r="S166" s="16" t="str">
        <f aca="true">IF(E166="","",IF(O166&lt;&gt;"","Closed",IF(AND(P166&lt;&gt;"",TODAY()&gt;P166),"Overdue",IF(L166&lt;&gt;"","Verifying",IF(J166&lt;&gt;"","Root cause found",IF(H166&lt;&gt;"","Contained","Open"))))))</f>
        <v/>
      </c>
    </row>
    <row r="167" customFormat="false" ht="15" hidden="false" customHeight="false" outlineLevel="0" collapsed="false">
      <c r="A167" s="6"/>
      <c r="B167" s="6"/>
      <c r="C167" s="6"/>
      <c r="D167" s="6"/>
      <c r="E167" s="17"/>
      <c r="F167" s="6"/>
      <c r="G167" s="6"/>
      <c r="H167" s="17"/>
      <c r="I167" s="6"/>
      <c r="J167" s="17"/>
      <c r="K167" s="6"/>
      <c r="L167" s="17"/>
      <c r="M167" s="6"/>
      <c r="N167" s="17"/>
      <c r="O167" s="17"/>
      <c r="P167" s="14" t="str">
        <f aca="false">IF(OR(E167="",D167=""),"",E167+INDEX(Settings!$D$5:$D$7,MATCH(D167,Settings!$A$5:$A$7,0)))</f>
        <v/>
      </c>
      <c r="Q167" s="15" t="str">
        <f aca="true">IF(E167="","",IF(O167&lt;&gt;"",O167-E167,TODAY()-E167))</f>
        <v/>
      </c>
      <c r="R167" s="16" t="str">
        <f aca="false">IF(OR(H167="",E167="",D167=""),"",IF((H167-E167)*24&lt;=INDEX(Settings!$B$5:$B$7,MATCH(D167,Settings!$A$5:$A$7,0)),"Yes","No"))</f>
        <v/>
      </c>
      <c r="S167" s="16" t="str">
        <f aca="true">IF(E167="","",IF(O167&lt;&gt;"","Closed",IF(AND(P167&lt;&gt;"",TODAY()&gt;P167),"Overdue",IF(L167&lt;&gt;"","Verifying",IF(J167&lt;&gt;"","Root cause found",IF(H167&lt;&gt;"","Contained","Open"))))))</f>
        <v/>
      </c>
    </row>
    <row r="168" customFormat="false" ht="15" hidden="false" customHeight="false" outlineLevel="0" collapsed="false">
      <c r="A168" s="6"/>
      <c r="B168" s="6"/>
      <c r="C168" s="6"/>
      <c r="D168" s="6"/>
      <c r="E168" s="17"/>
      <c r="F168" s="6"/>
      <c r="G168" s="6"/>
      <c r="H168" s="17"/>
      <c r="I168" s="6"/>
      <c r="J168" s="17"/>
      <c r="K168" s="6"/>
      <c r="L168" s="17"/>
      <c r="M168" s="6"/>
      <c r="N168" s="17"/>
      <c r="O168" s="17"/>
      <c r="P168" s="14" t="str">
        <f aca="false">IF(OR(E168="",D168=""),"",E168+INDEX(Settings!$D$5:$D$7,MATCH(D168,Settings!$A$5:$A$7,0)))</f>
        <v/>
      </c>
      <c r="Q168" s="15" t="str">
        <f aca="true">IF(E168="","",IF(O168&lt;&gt;"",O168-E168,TODAY()-E168))</f>
        <v/>
      </c>
      <c r="R168" s="16" t="str">
        <f aca="false">IF(OR(H168="",E168="",D168=""),"",IF((H168-E168)*24&lt;=INDEX(Settings!$B$5:$B$7,MATCH(D168,Settings!$A$5:$A$7,0)),"Yes","No"))</f>
        <v/>
      </c>
      <c r="S168" s="16" t="str">
        <f aca="true">IF(E168="","",IF(O168&lt;&gt;"","Closed",IF(AND(P168&lt;&gt;"",TODAY()&gt;P168),"Overdue",IF(L168&lt;&gt;"","Verifying",IF(J168&lt;&gt;"","Root cause found",IF(H168&lt;&gt;"","Contained","Open"))))))</f>
        <v/>
      </c>
    </row>
    <row r="169" customFormat="false" ht="15" hidden="false" customHeight="false" outlineLevel="0" collapsed="false">
      <c r="A169" s="6"/>
      <c r="B169" s="6"/>
      <c r="C169" s="6"/>
      <c r="D169" s="6"/>
      <c r="E169" s="17"/>
      <c r="F169" s="6"/>
      <c r="G169" s="6"/>
      <c r="H169" s="17"/>
      <c r="I169" s="6"/>
      <c r="J169" s="17"/>
      <c r="K169" s="6"/>
      <c r="L169" s="17"/>
      <c r="M169" s="6"/>
      <c r="N169" s="17"/>
      <c r="O169" s="17"/>
      <c r="P169" s="14" t="str">
        <f aca="false">IF(OR(E169="",D169=""),"",E169+INDEX(Settings!$D$5:$D$7,MATCH(D169,Settings!$A$5:$A$7,0)))</f>
        <v/>
      </c>
      <c r="Q169" s="15" t="str">
        <f aca="true">IF(E169="","",IF(O169&lt;&gt;"",O169-E169,TODAY()-E169))</f>
        <v/>
      </c>
      <c r="R169" s="16" t="str">
        <f aca="false">IF(OR(H169="",E169="",D169=""),"",IF((H169-E169)*24&lt;=INDEX(Settings!$B$5:$B$7,MATCH(D169,Settings!$A$5:$A$7,0)),"Yes","No"))</f>
        <v/>
      </c>
      <c r="S169" s="16" t="str">
        <f aca="true">IF(E169="","",IF(O169&lt;&gt;"","Closed",IF(AND(P169&lt;&gt;"",TODAY()&gt;P169),"Overdue",IF(L169&lt;&gt;"","Verifying",IF(J169&lt;&gt;"","Root cause found",IF(H169&lt;&gt;"","Contained","Open"))))))</f>
        <v/>
      </c>
    </row>
    <row r="170" customFormat="false" ht="15" hidden="false" customHeight="false" outlineLevel="0" collapsed="false">
      <c r="A170" s="6"/>
      <c r="B170" s="6"/>
      <c r="C170" s="6"/>
      <c r="D170" s="6"/>
      <c r="E170" s="17"/>
      <c r="F170" s="6"/>
      <c r="G170" s="6"/>
      <c r="H170" s="17"/>
      <c r="I170" s="6"/>
      <c r="J170" s="17"/>
      <c r="K170" s="6"/>
      <c r="L170" s="17"/>
      <c r="M170" s="6"/>
      <c r="N170" s="17"/>
      <c r="O170" s="17"/>
      <c r="P170" s="14" t="str">
        <f aca="false">IF(OR(E170="",D170=""),"",E170+INDEX(Settings!$D$5:$D$7,MATCH(D170,Settings!$A$5:$A$7,0)))</f>
        <v/>
      </c>
      <c r="Q170" s="15" t="str">
        <f aca="true">IF(E170="","",IF(O170&lt;&gt;"",O170-E170,TODAY()-E170))</f>
        <v/>
      </c>
      <c r="R170" s="16" t="str">
        <f aca="false">IF(OR(H170="",E170="",D170=""),"",IF((H170-E170)*24&lt;=INDEX(Settings!$B$5:$B$7,MATCH(D170,Settings!$A$5:$A$7,0)),"Yes","No"))</f>
        <v/>
      </c>
      <c r="S170" s="16" t="str">
        <f aca="true">IF(E170="","",IF(O170&lt;&gt;"","Closed",IF(AND(P170&lt;&gt;"",TODAY()&gt;P170),"Overdue",IF(L170&lt;&gt;"","Verifying",IF(J170&lt;&gt;"","Root cause found",IF(H170&lt;&gt;"","Contained","Open"))))))</f>
        <v/>
      </c>
    </row>
    <row r="171" customFormat="false" ht="15" hidden="false" customHeight="false" outlineLevel="0" collapsed="false">
      <c r="A171" s="6"/>
      <c r="B171" s="6"/>
      <c r="C171" s="6"/>
      <c r="D171" s="6"/>
      <c r="E171" s="17"/>
      <c r="F171" s="6"/>
      <c r="G171" s="6"/>
      <c r="H171" s="17"/>
      <c r="I171" s="6"/>
      <c r="J171" s="17"/>
      <c r="K171" s="6"/>
      <c r="L171" s="17"/>
      <c r="M171" s="6"/>
      <c r="N171" s="17"/>
      <c r="O171" s="17"/>
      <c r="P171" s="14" t="str">
        <f aca="false">IF(OR(E171="",D171=""),"",E171+INDEX(Settings!$D$5:$D$7,MATCH(D171,Settings!$A$5:$A$7,0)))</f>
        <v/>
      </c>
      <c r="Q171" s="15" t="str">
        <f aca="true">IF(E171="","",IF(O171&lt;&gt;"",O171-E171,TODAY()-E171))</f>
        <v/>
      </c>
      <c r="R171" s="16" t="str">
        <f aca="false">IF(OR(H171="",E171="",D171=""),"",IF((H171-E171)*24&lt;=INDEX(Settings!$B$5:$B$7,MATCH(D171,Settings!$A$5:$A$7,0)),"Yes","No"))</f>
        <v/>
      </c>
      <c r="S171" s="16" t="str">
        <f aca="true">IF(E171="","",IF(O171&lt;&gt;"","Closed",IF(AND(P171&lt;&gt;"",TODAY()&gt;P171),"Overdue",IF(L171&lt;&gt;"","Verifying",IF(J171&lt;&gt;"","Root cause found",IF(H171&lt;&gt;"","Contained","Open"))))))</f>
        <v/>
      </c>
    </row>
    <row r="172" customFormat="false" ht="15" hidden="false" customHeight="false" outlineLevel="0" collapsed="false">
      <c r="A172" s="6"/>
      <c r="B172" s="6"/>
      <c r="C172" s="6"/>
      <c r="D172" s="6"/>
      <c r="E172" s="17"/>
      <c r="F172" s="6"/>
      <c r="G172" s="6"/>
      <c r="H172" s="17"/>
      <c r="I172" s="6"/>
      <c r="J172" s="17"/>
      <c r="K172" s="6"/>
      <c r="L172" s="17"/>
      <c r="M172" s="6"/>
      <c r="N172" s="17"/>
      <c r="O172" s="17"/>
      <c r="P172" s="14" t="str">
        <f aca="false">IF(OR(E172="",D172=""),"",E172+INDEX(Settings!$D$5:$D$7,MATCH(D172,Settings!$A$5:$A$7,0)))</f>
        <v/>
      </c>
      <c r="Q172" s="15" t="str">
        <f aca="true">IF(E172="","",IF(O172&lt;&gt;"",O172-E172,TODAY()-E172))</f>
        <v/>
      </c>
      <c r="R172" s="16" t="str">
        <f aca="false">IF(OR(H172="",E172="",D172=""),"",IF((H172-E172)*24&lt;=INDEX(Settings!$B$5:$B$7,MATCH(D172,Settings!$A$5:$A$7,0)),"Yes","No"))</f>
        <v/>
      </c>
      <c r="S172" s="16" t="str">
        <f aca="true">IF(E172="","",IF(O172&lt;&gt;"","Closed",IF(AND(P172&lt;&gt;"",TODAY()&gt;P172),"Overdue",IF(L172&lt;&gt;"","Verifying",IF(J172&lt;&gt;"","Root cause found",IF(H172&lt;&gt;"","Contained","Open"))))))</f>
        <v/>
      </c>
    </row>
    <row r="173" customFormat="false" ht="15" hidden="false" customHeight="false" outlineLevel="0" collapsed="false">
      <c r="A173" s="6"/>
      <c r="B173" s="6"/>
      <c r="C173" s="6"/>
      <c r="D173" s="6"/>
      <c r="E173" s="17"/>
      <c r="F173" s="6"/>
      <c r="G173" s="6"/>
      <c r="H173" s="17"/>
      <c r="I173" s="6"/>
      <c r="J173" s="17"/>
      <c r="K173" s="6"/>
      <c r="L173" s="17"/>
      <c r="M173" s="6"/>
      <c r="N173" s="17"/>
      <c r="O173" s="17"/>
      <c r="P173" s="14" t="str">
        <f aca="false">IF(OR(E173="",D173=""),"",E173+INDEX(Settings!$D$5:$D$7,MATCH(D173,Settings!$A$5:$A$7,0)))</f>
        <v/>
      </c>
      <c r="Q173" s="15" t="str">
        <f aca="true">IF(E173="","",IF(O173&lt;&gt;"",O173-E173,TODAY()-E173))</f>
        <v/>
      </c>
      <c r="R173" s="16" t="str">
        <f aca="false">IF(OR(H173="",E173="",D173=""),"",IF((H173-E173)*24&lt;=INDEX(Settings!$B$5:$B$7,MATCH(D173,Settings!$A$5:$A$7,0)),"Yes","No"))</f>
        <v/>
      </c>
      <c r="S173" s="16" t="str">
        <f aca="true">IF(E173="","",IF(O173&lt;&gt;"","Closed",IF(AND(P173&lt;&gt;"",TODAY()&gt;P173),"Overdue",IF(L173&lt;&gt;"","Verifying",IF(J173&lt;&gt;"","Root cause found",IF(H173&lt;&gt;"","Contained","Open"))))))</f>
        <v/>
      </c>
    </row>
    <row r="174" customFormat="false" ht="15" hidden="false" customHeight="false" outlineLevel="0" collapsed="false">
      <c r="A174" s="6"/>
      <c r="B174" s="6"/>
      <c r="C174" s="6"/>
      <c r="D174" s="6"/>
      <c r="E174" s="17"/>
      <c r="F174" s="6"/>
      <c r="G174" s="6"/>
      <c r="H174" s="17"/>
      <c r="I174" s="6"/>
      <c r="J174" s="17"/>
      <c r="K174" s="6"/>
      <c r="L174" s="17"/>
      <c r="M174" s="6"/>
      <c r="N174" s="17"/>
      <c r="O174" s="17"/>
      <c r="P174" s="14" t="str">
        <f aca="false">IF(OR(E174="",D174=""),"",E174+INDEX(Settings!$D$5:$D$7,MATCH(D174,Settings!$A$5:$A$7,0)))</f>
        <v/>
      </c>
      <c r="Q174" s="15" t="str">
        <f aca="true">IF(E174="","",IF(O174&lt;&gt;"",O174-E174,TODAY()-E174))</f>
        <v/>
      </c>
      <c r="R174" s="16" t="str">
        <f aca="false">IF(OR(H174="",E174="",D174=""),"",IF((H174-E174)*24&lt;=INDEX(Settings!$B$5:$B$7,MATCH(D174,Settings!$A$5:$A$7,0)),"Yes","No"))</f>
        <v/>
      </c>
      <c r="S174" s="16" t="str">
        <f aca="true">IF(E174="","",IF(O174&lt;&gt;"","Closed",IF(AND(P174&lt;&gt;"",TODAY()&gt;P174),"Overdue",IF(L174&lt;&gt;"","Verifying",IF(J174&lt;&gt;"","Root cause found",IF(H174&lt;&gt;"","Contained","Open"))))))</f>
        <v/>
      </c>
    </row>
    <row r="175" customFormat="false" ht="15" hidden="false" customHeight="false" outlineLevel="0" collapsed="false">
      <c r="A175" s="6"/>
      <c r="B175" s="6"/>
      <c r="C175" s="6"/>
      <c r="D175" s="6"/>
      <c r="E175" s="17"/>
      <c r="F175" s="6"/>
      <c r="G175" s="6"/>
      <c r="H175" s="17"/>
      <c r="I175" s="6"/>
      <c r="J175" s="17"/>
      <c r="K175" s="6"/>
      <c r="L175" s="17"/>
      <c r="M175" s="6"/>
      <c r="N175" s="17"/>
      <c r="O175" s="17"/>
      <c r="P175" s="14" t="str">
        <f aca="false">IF(OR(E175="",D175=""),"",E175+INDEX(Settings!$D$5:$D$7,MATCH(D175,Settings!$A$5:$A$7,0)))</f>
        <v/>
      </c>
      <c r="Q175" s="15" t="str">
        <f aca="true">IF(E175="","",IF(O175&lt;&gt;"",O175-E175,TODAY()-E175))</f>
        <v/>
      </c>
      <c r="R175" s="16" t="str">
        <f aca="false">IF(OR(H175="",E175="",D175=""),"",IF((H175-E175)*24&lt;=INDEX(Settings!$B$5:$B$7,MATCH(D175,Settings!$A$5:$A$7,0)),"Yes","No"))</f>
        <v/>
      </c>
      <c r="S175" s="16" t="str">
        <f aca="true">IF(E175="","",IF(O175&lt;&gt;"","Closed",IF(AND(P175&lt;&gt;"",TODAY()&gt;P175),"Overdue",IF(L175&lt;&gt;"","Verifying",IF(J175&lt;&gt;"","Root cause found",IF(H175&lt;&gt;"","Contained","Open"))))))</f>
        <v/>
      </c>
    </row>
    <row r="176" customFormat="false" ht="15" hidden="false" customHeight="false" outlineLevel="0" collapsed="false">
      <c r="A176" s="6"/>
      <c r="B176" s="6"/>
      <c r="C176" s="6"/>
      <c r="D176" s="6"/>
      <c r="E176" s="17"/>
      <c r="F176" s="6"/>
      <c r="G176" s="6"/>
      <c r="H176" s="17"/>
      <c r="I176" s="6"/>
      <c r="J176" s="17"/>
      <c r="K176" s="6"/>
      <c r="L176" s="17"/>
      <c r="M176" s="6"/>
      <c r="N176" s="17"/>
      <c r="O176" s="17"/>
      <c r="P176" s="14" t="str">
        <f aca="false">IF(OR(E176="",D176=""),"",E176+INDEX(Settings!$D$5:$D$7,MATCH(D176,Settings!$A$5:$A$7,0)))</f>
        <v/>
      </c>
      <c r="Q176" s="15" t="str">
        <f aca="true">IF(E176="","",IF(O176&lt;&gt;"",O176-E176,TODAY()-E176))</f>
        <v/>
      </c>
      <c r="R176" s="16" t="str">
        <f aca="false">IF(OR(H176="",E176="",D176=""),"",IF((H176-E176)*24&lt;=INDEX(Settings!$B$5:$B$7,MATCH(D176,Settings!$A$5:$A$7,0)),"Yes","No"))</f>
        <v/>
      </c>
      <c r="S176" s="16" t="str">
        <f aca="true">IF(E176="","",IF(O176&lt;&gt;"","Closed",IF(AND(P176&lt;&gt;"",TODAY()&gt;P176),"Overdue",IF(L176&lt;&gt;"","Verifying",IF(J176&lt;&gt;"","Root cause found",IF(H176&lt;&gt;"","Contained","Open"))))))</f>
        <v/>
      </c>
    </row>
    <row r="177" customFormat="false" ht="15" hidden="false" customHeight="false" outlineLevel="0" collapsed="false">
      <c r="A177" s="6"/>
      <c r="B177" s="6"/>
      <c r="C177" s="6"/>
      <c r="D177" s="6"/>
      <c r="E177" s="17"/>
      <c r="F177" s="6"/>
      <c r="G177" s="6"/>
      <c r="H177" s="17"/>
      <c r="I177" s="6"/>
      <c r="J177" s="17"/>
      <c r="K177" s="6"/>
      <c r="L177" s="17"/>
      <c r="M177" s="6"/>
      <c r="N177" s="17"/>
      <c r="O177" s="17"/>
      <c r="P177" s="14" t="str">
        <f aca="false">IF(OR(E177="",D177=""),"",E177+INDEX(Settings!$D$5:$D$7,MATCH(D177,Settings!$A$5:$A$7,0)))</f>
        <v/>
      </c>
      <c r="Q177" s="15" t="str">
        <f aca="true">IF(E177="","",IF(O177&lt;&gt;"",O177-E177,TODAY()-E177))</f>
        <v/>
      </c>
      <c r="R177" s="16" t="str">
        <f aca="false">IF(OR(H177="",E177="",D177=""),"",IF((H177-E177)*24&lt;=INDEX(Settings!$B$5:$B$7,MATCH(D177,Settings!$A$5:$A$7,0)),"Yes","No"))</f>
        <v/>
      </c>
      <c r="S177" s="16" t="str">
        <f aca="true">IF(E177="","",IF(O177&lt;&gt;"","Closed",IF(AND(P177&lt;&gt;"",TODAY()&gt;P177),"Overdue",IF(L177&lt;&gt;"","Verifying",IF(J177&lt;&gt;"","Root cause found",IF(H177&lt;&gt;"","Contained","Open"))))))</f>
        <v/>
      </c>
    </row>
    <row r="178" customFormat="false" ht="15" hidden="false" customHeight="false" outlineLevel="0" collapsed="false">
      <c r="A178" s="6"/>
      <c r="B178" s="6"/>
      <c r="C178" s="6"/>
      <c r="D178" s="6"/>
      <c r="E178" s="17"/>
      <c r="F178" s="6"/>
      <c r="G178" s="6"/>
      <c r="H178" s="17"/>
      <c r="I178" s="6"/>
      <c r="J178" s="17"/>
      <c r="K178" s="6"/>
      <c r="L178" s="17"/>
      <c r="M178" s="6"/>
      <c r="N178" s="17"/>
      <c r="O178" s="17"/>
      <c r="P178" s="14" t="str">
        <f aca="false">IF(OR(E178="",D178=""),"",E178+INDEX(Settings!$D$5:$D$7,MATCH(D178,Settings!$A$5:$A$7,0)))</f>
        <v/>
      </c>
      <c r="Q178" s="15" t="str">
        <f aca="true">IF(E178="","",IF(O178&lt;&gt;"",O178-E178,TODAY()-E178))</f>
        <v/>
      </c>
      <c r="R178" s="16" t="str">
        <f aca="false">IF(OR(H178="",E178="",D178=""),"",IF((H178-E178)*24&lt;=INDEX(Settings!$B$5:$B$7,MATCH(D178,Settings!$A$5:$A$7,0)),"Yes","No"))</f>
        <v/>
      </c>
      <c r="S178" s="16" t="str">
        <f aca="true">IF(E178="","",IF(O178&lt;&gt;"","Closed",IF(AND(P178&lt;&gt;"",TODAY()&gt;P178),"Overdue",IF(L178&lt;&gt;"","Verifying",IF(J178&lt;&gt;"","Root cause found",IF(H178&lt;&gt;"","Contained","Open"))))))</f>
        <v/>
      </c>
    </row>
    <row r="179" customFormat="false" ht="15" hidden="false" customHeight="false" outlineLevel="0" collapsed="false">
      <c r="A179" s="6"/>
      <c r="B179" s="6"/>
      <c r="C179" s="6"/>
      <c r="D179" s="6"/>
      <c r="E179" s="17"/>
      <c r="F179" s="6"/>
      <c r="G179" s="6"/>
      <c r="H179" s="17"/>
      <c r="I179" s="6"/>
      <c r="J179" s="17"/>
      <c r="K179" s="6"/>
      <c r="L179" s="17"/>
      <c r="M179" s="6"/>
      <c r="N179" s="17"/>
      <c r="O179" s="17"/>
      <c r="P179" s="14" t="str">
        <f aca="false">IF(OR(E179="",D179=""),"",E179+INDEX(Settings!$D$5:$D$7,MATCH(D179,Settings!$A$5:$A$7,0)))</f>
        <v/>
      </c>
      <c r="Q179" s="15" t="str">
        <f aca="true">IF(E179="","",IF(O179&lt;&gt;"",O179-E179,TODAY()-E179))</f>
        <v/>
      </c>
      <c r="R179" s="16" t="str">
        <f aca="false">IF(OR(H179="",E179="",D179=""),"",IF((H179-E179)*24&lt;=INDEX(Settings!$B$5:$B$7,MATCH(D179,Settings!$A$5:$A$7,0)),"Yes","No"))</f>
        <v/>
      </c>
      <c r="S179" s="16" t="str">
        <f aca="true">IF(E179="","",IF(O179&lt;&gt;"","Closed",IF(AND(P179&lt;&gt;"",TODAY()&gt;P179),"Overdue",IF(L179&lt;&gt;"","Verifying",IF(J179&lt;&gt;"","Root cause found",IF(H179&lt;&gt;"","Contained","Open"))))))</f>
        <v/>
      </c>
    </row>
    <row r="180" customFormat="false" ht="15" hidden="false" customHeight="false" outlineLevel="0" collapsed="false">
      <c r="A180" s="6"/>
      <c r="B180" s="6"/>
      <c r="C180" s="6"/>
      <c r="D180" s="6"/>
      <c r="E180" s="17"/>
      <c r="F180" s="6"/>
      <c r="G180" s="6"/>
      <c r="H180" s="17"/>
      <c r="I180" s="6"/>
      <c r="J180" s="17"/>
      <c r="K180" s="6"/>
      <c r="L180" s="17"/>
      <c r="M180" s="6"/>
      <c r="N180" s="17"/>
      <c r="O180" s="17"/>
      <c r="P180" s="14" t="str">
        <f aca="false">IF(OR(E180="",D180=""),"",E180+INDEX(Settings!$D$5:$D$7,MATCH(D180,Settings!$A$5:$A$7,0)))</f>
        <v/>
      </c>
      <c r="Q180" s="15" t="str">
        <f aca="true">IF(E180="","",IF(O180&lt;&gt;"",O180-E180,TODAY()-E180))</f>
        <v/>
      </c>
      <c r="R180" s="16" t="str">
        <f aca="false">IF(OR(H180="",E180="",D180=""),"",IF((H180-E180)*24&lt;=INDEX(Settings!$B$5:$B$7,MATCH(D180,Settings!$A$5:$A$7,0)),"Yes","No"))</f>
        <v/>
      </c>
      <c r="S180" s="16" t="str">
        <f aca="true">IF(E180="","",IF(O180&lt;&gt;"","Closed",IF(AND(P180&lt;&gt;"",TODAY()&gt;P180),"Overdue",IF(L180&lt;&gt;"","Verifying",IF(J180&lt;&gt;"","Root cause found",IF(H180&lt;&gt;"","Contained","Open"))))))</f>
        <v/>
      </c>
    </row>
    <row r="181" customFormat="false" ht="15" hidden="false" customHeight="false" outlineLevel="0" collapsed="false">
      <c r="A181" s="6"/>
      <c r="B181" s="6"/>
      <c r="C181" s="6"/>
      <c r="D181" s="6"/>
      <c r="E181" s="17"/>
      <c r="F181" s="6"/>
      <c r="G181" s="6"/>
      <c r="H181" s="17"/>
      <c r="I181" s="6"/>
      <c r="J181" s="17"/>
      <c r="K181" s="6"/>
      <c r="L181" s="17"/>
      <c r="M181" s="6"/>
      <c r="N181" s="17"/>
      <c r="O181" s="17"/>
      <c r="P181" s="14" t="str">
        <f aca="false">IF(OR(E181="",D181=""),"",E181+INDEX(Settings!$D$5:$D$7,MATCH(D181,Settings!$A$5:$A$7,0)))</f>
        <v/>
      </c>
      <c r="Q181" s="15" t="str">
        <f aca="true">IF(E181="","",IF(O181&lt;&gt;"",O181-E181,TODAY()-E181))</f>
        <v/>
      </c>
      <c r="R181" s="16" t="str">
        <f aca="false">IF(OR(H181="",E181="",D181=""),"",IF((H181-E181)*24&lt;=INDEX(Settings!$B$5:$B$7,MATCH(D181,Settings!$A$5:$A$7,0)),"Yes","No"))</f>
        <v/>
      </c>
      <c r="S181" s="16" t="str">
        <f aca="true">IF(E181="","",IF(O181&lt;&gt;"","Closed",IF(AND(P181&lt;&gt;"",TODAY()&gt;P181),"Overdue",IF(L181&lt;&gt;"","Verifying",IF(J181&lt;&gt;"","Root cause found",IF(H181&lt;&gt;"","Contained","Open"))))))</f>
        <v/>
      </c>
    </row>
    <row r="182" customFormat="false" ht="15" hidden="false" customHeight="false" outlineLevel="0" collapsed="false">
      <c r="A182" s="6"/>
      <c r="B182" s="6"/>
      <c r="C182" s="6"/>
      <c r="D182" s="6"/>
      <c r="E182" s="17"/>
      <c r="F182" s="6"/>
      <c r="G182" s="6"/>
      <c r="H182" s="17"/>
      <c r="I182" s="6"/>
      <c r="J182" s="17"/>
      <c r="K182" s="6"/>
      <c r="L182" s="17"/>
      <c r="M182" s="6"/>
      <c r="N182" s="17"/>
      <c r="O182" s="17"/>
      <c r="P182" s="14" t="str">
        <f aca="false">IF(OR(E182="",D182=""),"",E182+INDEX(Settings!$D$5:$D$7,MATCH(D182,Settings!$A$5:$A$7,0)))</f>
        <v/>
      </c>
      <c r="Q182" s="15" t="str">
        <f aca="true">IF(E182="","",IF(O182&lt;&gt;"",O182-E182,TODAY()-E182))</f>
        <v/>
      </c>
      <c r="R182" s="16" t="str">
        <f aca="false">IF(OR(H182="",E182="",D182=""),"",IF((H182-E182)*24&lt;=INDEX(Settings!$B$5:$B$7,MATCH(D182,Settings!$A$5:$A$7,0)),"Yes","No"))</f>
        <v/>
      </c>
      <c r="S182" s="16" t="str">
        <f aca="true">IF(E182="","",IF(O182&lt;&gt;"","Closed",IF(AND(P182&lt;&gt;"",TODAY()&gt;P182),"Overdue",IF(L182&lt;&gt;"","Verifying",IF(J182&lt;&gt;"","Root cause found",IF(H182&lt;&gt;"","Contained","Open"))))))</f>
        <v/>
      </c>
    </row>
    <row r="183" customFormat="false" ht="15" hidden="false" customHeight="false" outlineLevel="0" collapsed="false">
      <c r="A183" s="6"/>
      <c r="B183" s="6"/>
      <c r="C183" s="6"/>
      <c r="D183" s="6"/>
      <c r="E183" s="17"/>
      <c r="F183" s="6"/>
      <c r="G183" s="6"/>
      <c r="H183" s="17"/>
      <c r="I183" s="6"/>
      <c r="J183" s="17"/>
      <c r="K183" s="6"/>
      <c r="L183" s="17"/>
      <c r="M183" s="6"/>
      <c r="N183" s="17"/>
      <c r="O183" s="17"/>
      <c r="P183" s="14" t="str">
        <f aca="false">IF(OR(E183="",D183=""),"",E183+INDEX(Settings!$D$5:$D$7,MATCH(D183,Settings!$A$5:$A$7,0)))</f>
        <v/>
      </c>
      <c r="Q183" s="15" t="str">
        <f aca="true">IF(E183="","",IF(O183&lt;&gt;"",O183-E183,TODAY()-E183))</f>
        <v/>
      </c>
      <c r="R183" s="16" t="str">
        <f aca="false">IF(OR(H183="",E183="",D183=""),"",IF((H183-E183)*24&lt;=INDEX(Settings!$B$5:$B$7,MATCH(D183,Settings!$A$5:$A$7,0)),"Yes","No"))</f>
        <v/>
      </c>
      <c r="S183" s="16" t="str">
        <f aca="true">IF(E183="","",IF(O183&lt;&gt;"","Closed",IF(AND(P183&lt;&gt;"",TODAY()&gt;P183),"Overdue",IF(L183&lt;&gt;"","Verifying",IF(J183&lt;&gt;"","Root cause found",IF(H183&lt;&gt;"","Contained","Open"))))))</f>
        <v/>
      </c>
    </row>
    <row r="184" customFormat="false" ht="15" hidden="false" customHeight="false" outlineLevel="0" collapsed="false">
      <c r="A184" s="6"/>
      <c r="B184" s="6"/>
      <c r="C184" s="6"/>
      <c r="D184" s="6"/>
      <c r="E184" s="17"/>
      <c r="F184" s="6"/>
      <c r="G184" s="6"/>
      <c r="H184" s="17"/>
      <c r="I184" s="6"/>
      <c r="J184" s="17"/>
      <c r="K184" s="6"/>
      <c r="L184" s="17"/>
      <c r="M184" s="6"/>
      <c r="N184" s="17"/>
      <c r="O184" s="17"/>
      <c r="P184" s="14" t="str">
        <f aca="false">IF(OR(E184="",D184=""),"",E184+INDEX(Settings!$D$5:$D$7,MATCH(D184,Settings!$A$5:$A$7,0)))</f>
        <v/>
      </c>
      <c r="Q184" s="15" t="str">
        <f aca="true">IF(E184="","",IF(O184&lt;&gt;"",O184-E184,TODAY()-E184))</f>
        <v/>
      </c>
      <c r="R184" s="16" t="str">
        <f aca="false">IF(OR(H184="",E184="",D184=""),"",IF((H184-E184)*24&lt;=INDEX(Settings!$B$5:$B$7,MATCH(D184,Settings!$A$5:$A$7,0)),"Yes","No"))</f>
        <v/>
      </c>
      <c r="S184" s="16" t="str">
        <f aca="true">IF(E184="","",IF(O184&lt;&gt;"","Closed",IF(AND(P184&lt;&gt;"",TODAY()&gt;P184),"Overdue",IF(L184&lt;&gt;"","Verifying",IF(J184&lt;&gt;"","Root cause found",IF(H184&lt;&gt;"","Contained","Open"))))))</f>
        <v/>
      </c>
    </row>
    <row r="185" customFormat="false" ht="15" hidden="false" customHeight="false" outlineLevel="0" collapsed="false">
      <c r="A185" s="6"/>
      <c r="B185" s="6"/>
      <c r="C185" s="6"/>
      <c r="D185" s="6"/>
      <c r="E185" s="17"/>
      <c r="F185" s="6"/>
      <c r="G185" s="6"/>
      <c r="H185" s="17"/>
      <c r="I185" s="6"/>
      <c r="J185" s="17"/>
      <c r="K185" s="6"/>
      <c r="L185" s="17"/>
      <c r="M185" s="6"/>
      <c r="N185" s="17"/>
      <c r="O185" s="17"/>
      <c r="P185" s="14" t="str">
        <f aca="false">IF(OR(E185="",D185=""),"",E185+INDEX(Settings!$D$5:$D$7,MATCH(D185,Settings!$A$5:$A$7,0)))</f>
        <v/>
      </c>
      <c r="Q185" s="15" t="str">
        <f aca="true">IF(E185="","",IF(O185&lt;&gt;"",O185-E185,TODAY()-E185))</f>
        <v/>
      </c>
      <c r="R185" s="16" t="str">
        <f aca="false">IF(OR(H185="",E185="",D185=""),"",IF((H185-E185)*24&lt;=INDEX(Settings!$B$5:$B$7,MATCH(D185,Settings!$A$5:$A$7,0)),"Yes","No"))</f>
        <v/>
      </c>
      <c r="S185" s="16" t="str">
        <f aca="true">IF(E185="","",IF(O185&lt;&gt;"","Closed",IF(AND(P185&lt;&gt;"",TODAY()&gt;P185),"Overdue",IF(L185&lt;&gt;"","Verifying",IF(J185&lt;&gt;"","Root cause found",IF(H185&lt;&gt;"","Contained","Open"))))))</f>
        <v/>
      </c>
    </row>
    <row r="186" customFormat="false" ht="15" hidden="false" customHeight="false" outlineLevel="0" collapsed="false">
      <c r="A186" s="6"/>
      <c r="B186" s="6"/>
      <c r="C186" s="6"/>
      <c r="D186" s="6"/>
      <c r="E186" s="17"/>
      <c r="F186" s="6"/>
      <c r="G186" s="6"/>
      <c r="H186" s="17"/>
      <c r="I186" s="6"/>
      <c r="J186" s="17"/>
      <c r="K186" s="6"/>
      <c r="L186" s="17"/>
      <c r="M186" s="6"/>
      <c r="N186" s="17"/>
      <c r="O186" s="17"/>
      <c r="P186" s="14" t="str">
        <f aca="false">IF(OR(E186="",D186=""),"",E186+INDEX(Settings!$D$5:$D$7,MATCH(D186,Settings!$A$5:$A$7,0)))</f>
        <v/>
      </c>
      <c r="Q186" s="15" t="str">
        <f aca="true">IF(E186="","",IF(O186&lt;&gt;"",O186-E186,TODAY()-E186))</f>
        <v/>
      </c>
      <c r="R186" s="16" t="str">
        <f aca="false">IF(OR(H186="",E186="",D186=""),"",IF((H186-E186)*24&lt;=INDEX(Settings!$B$5:$B$7,MATCH(D186,Settings!$A$5:$A$7,0)),"Yes","No"))</f>
        <v/>
      </c>
      <c r="S186" s="16" t="str">
        <f aca="true">IF(E186="","",IF(O186&lt;&gt;"","Closed",IF(AND(P186&lt;&gt;"",TODAY()&gt;P186),"Overdue",IF(L186&lt;&gt;"","Verifying",IF(J186&lt;&gt;"","Root cause found",IF(H186&lt;&gt;"","Contained","Open"))))))</f>
        <v/>
      </c>
    </row>
    <row r="187" customFormat="false" ht="15" hidden="false" customHeight="false" outlineLevel="0" collapsed="false">
      <c r="A187" s="6"/>
      <c r="B187" s="6"/>
      <c r="C187" s="6"/>
      <c r="D187" s="6"/>
      <c r="E187" s="17"/>
      <c r="F187" s="6"/>
      <c r="G187" s="6"/>
      <c r="H187" s="17"/>
      <c r="I187" s="6"/>
      <c r="J187" s="17"/>
      <c r="K187" s="6"/>
      <c r="L187" s="17"/>
      <c r="M187" s="6"/>
      <c r="N187" s="17"/>
      <c r="O187" s="17"/>
      <c r="P187" s="14" t="str">
        <f aca="false">IF(OR(E187="",D187=""),"",E187+INDEX(Settings!$D$5:$D$7,MATCH(D187,Settings!$A$5:$A$7,0)))</f>
        <v/>
      </c>
      <c r="Q187" s="15" t="str">
        <f aca="true">IF(E187="","",IF(O187&lt;&gt;"",O187-E187,TODAY()-E187))</f>
        <v/>
      </c>
      <c r="R187" s="16" t="str">
        <f aca="false">IF(OR(H187="",E187="",D187=""),"",IF((H187-E187)*24&lt;=INDEX(Settings!$B$5:$B$7,MATCH(D187,Settings!$A$5:$A$7,0)),"Yes","No"))</f>
        <v/>
      </c>
      <c r="S187" s="16" t="str">
        <f aca="true">IF(E187="","",IF(O187&lt;&gt;"","Closed",IF(AND(P187&lt;&gt;"",TODAY()&gt;P187),"Overdue",IF(L187&lt;&gt;"","Verifying",IF(J187&lt;&gt;"","Root cause found",IF(H187&lt;&gt;"","Contained","Open"))))))</f>
        <v/>
      </c>
    </row>
    <row r="188" customFormat="false" ht="15" hidden="false" customHeight="false" outlineLevel="0" collapsed="false">
      <c r="A188" s="6"/>
      <c r="B188" s="6"/>
      <c r="C188" s="6"/>
      <c r="D188" s="6"/>
      <c r="E188" s="17"/>
      <c r="F188" s="6"/>
      <c r="G188" s="6"/>
      <c r="H188" s="17"/>
      <c r="I188" s="6"/>
      <c r="J188" s="17"/>
      <c r="K188" s="6"/>
      <c r="L188" s="17"/>
      <c r="M188" s="6"/>
      <c r="N188" s="17"/>
      <c r="O188" s="17"/>
      <c r="P188" s="14" t="str">
        <f aca="false">IF(OR(E188="",D188=""),"",E188+INDEX(Settings!$D$5:$D$7,MATCH(D188,Settings!$A$5:$A$7,0)))</f>
        <v/>
      </c>
      <c r="Q188" s="15" t="str">
        <f aca="true">IF(E188="","",IF(O188&lt;&gt;"",O188-E188,TODAY()-E188))</f>
        <v/>
      </c>
      <c r="R188" s="16" t="str">
        <f aca="false">IF(OR(H188="",E188="",D188=""),"",IF((H188-E188)*24&lt;=INDEX(Settings!$B$5:$B$7,MATCH(D188,Settings!$A$5:$A$7,0)),"Yes","No"))</f>
        <v/>
      </c>
      <c r="S188" s="16" t="str">
        <f aca="true">IF(E188="","",IF(O188&lt;&gt;"","Closed",IF(AND(P188&lt;&gt;"",TODAY()&gt;P188),"Overdue",IF(L188&lt;&gt;"","Verifying",IF(J188&lt;&gt;"","Root cause found",IF(H188&lt;&gt;"","Contained","Open"))))))</f>
        <v/>
      </c>
    </row>
    <row r="189" customFormat="false" ht="15" hidden="false" customHeight="false" outlineLevel="0" collapsed="false">
      <c r="A189" s="6"/>
      <c r="B189" s="6"/>
      <c r="C189" s="6"/>
      <c r="D189" s="6"/>
      <c r="E189" s="17"/>
      <c r="F189" s="6"/>
      <c r="G189" s="6"/>
      <c r="H189" s="17"/>
      <c r="I189" s="6"/>
      <c r="J189" s="17"/>
      <c r="K189" s="6"/>
      <c r="L189" s="17"/>
      <c r="M189" s="6"/>
      <c r="N189" s="17"/>
      <c r="O189" s="17"/>
      <c r="P189" s="14" t="str">
        <f aca="false">IF(OR(E189="",D189=""),"",E189+INDEX(Settings!$D$5:$D$7,MATCH(D189,Settings!$A$5:$A$7,0)))</f>
        <v/>
      </c>
      <c r="Q189" s="15" t="str">
        <f aca="true">IF(E189="","",IF(O189&lt;&gt;"",O189-E189,TODAY()-E189))</f>
        <v/>
      </c>
      <c r="R189" s="16" t="str">
        <f aca="false">IF(OR(H189="",E189="",D189=""),"",IF((H189-E189)*24&lt;=INDEX(Settings!$B$5:$B$7,MATCH(D189,Settings!$A$5:$A$7,0)),"Yes","No"))</f>
        <v/>
      </c>
      <c r="S189" s="16" t="str">
        <f aca="true">IF(E189="","",IF(O189&lt;&gt;"","Closed",IF(AND(P189&lt;&gt;"",TODAY()&gt;P189),"Overdue",IF(L189&lt;&gt;"","Verifying",IF(J189&lt;&gt;"","Root cause found",IF(H189&lt;&gt;"","Contained","Open"))))))</f>
        <v/>
      </c>
    </row>
    <row r="190" customFormat="false" ht="15" hidden="false" customHeight="false" outlineLevel="0" collapsed="false">
      <c r="A190" s="6"/>
      <c r="B190" s="6"/>
      <c r="C190" s="6"/>
      <c r="D190" s="6"/>
      <c r="E190" s="17"/>
      <c r="F190" s="6"/>
      <c r="G190" s="6"/>
      <c r="H190" s="17"/>
      <c r="I190" s="6"/>
      <c r="J190" s="17"/>
      <c r="K190" s="6"/>
      <c r="L190" s="17"/>
      <c r="M190" s="6"/>
      <c r="N190" s="17"/>
      <c r="O190" s="17"/>
      <c r="P190" s="14" t="str">
        <f aca="false">IF(OR(E190="",D190=""),"",E190+INDEX(Settings!$D$5:$D$7,MATCH(D190,Settings!$A$5:$A$7,0)))</f>
        <v/>
      </c>
      <c r="Q190" s="15" t="str">
        <f aca="true">IF(E190="","",IF(O190&lt;&gt;"",O190-E190,TODAY()-E190))</f>
        <v/>
      </c>
      <c r="R190" s="16" t="str">
        <f aca="false">IF(OR(H190="",E190="",D190=""),"",IF((H190-E190)*24&lt;=INDEX(Settings!$B$5:$B$7,MATCH(D190,Settings!$A$5:$A$7,0)),"Yes","No"))</f>
        <v/>
      </c>
      <c r="S190" s="16" t="str">
        <f aca="true">IF(E190="","",IF(O190&lt;&gt;"","Closed",IF(AND(P190&lt;&gt;"",TODAY()&gt;P190),"Overdue",IF(L190&lt;&gt;"","Verifying",IF(J190&lt;&gt;"","Root cause found",IF(H190&lt;&gt;"","Contained","Open"))))))</f>
        <v/>
      </c>
    </row>
    <row r="191" customFormat="false" ht="15" hidden="false" customHeight="false" outlineLevel="0" collapsed="false">
      <c r="A191" s="6"/>
      <c r="B191" s="6"/>
      <c r="C191" s="6"/>
      <c r="D191" s="6"/>
      <c r="E191" s="17"/>
      <c r="F191" s="6"/>
      <c r="G191" s="6"/>
      <c r="H191" s="17"/>
      <c r="I191" s="6"/>
      <c r="J191" s="17"/>
      <c r="K191" s="6"/>
      <c r="L191" s="17"/>
      <c r="M191" s="6"/>
      <c r="N191" s="17"/>
      <c r="O191" s="17"/>
      <c r="P191" s="14" t="str">
        <f aca="false">IF(OR(E191="",D191=""),"",E191+INDEX(Settings!$D$5:$D$7,MATCH(D191,Settings!$A$5:$A$7,0)))</f>
        <v/>
      </c>
      <c r="Q191" s="15" t="str">
        <f aca="true">IF(E191="","",IF(O191&lt;&gt;"",O191-E191,TODAY()-E191))</f>
        <v/>
      </c>
      <c r="R191" s="16" t="str">
        <f aca="false">IF(OR(H191="",E191="",D191=""),"",IF((H191-E191)*24&lt;=INDEX(Settings!$B$5:$B$7,MATCH(D191,Settings!$A$5:$A$7,0)),"Yes","No"))</f>
        <v/>
      </c>
      <c r="S191" s="16" t="str">
        <f aca="true">IF(E191="","",IF(O191&lt;&gt;"","Closed",IF(AND(P191&lt;&gt;"",TODAY()&gt;P191),"Overdue",IF(L191&lt;&gt;"","Verifying",IF(J191&lt;&gt;"","Root cause found",IF(H191&lt;&gt;"","Contained","Open"))))))</f>
        <v/>
      </c>
    </row>
    <row r="192" customFormat="false" ht="15" hidden="false" customHeight="false" outlineLevel="0" collapsed="false">
      <c r="A192" s="6"/>
      <c r="B192" s="6"/>
      <c r="C192" s="6"/>
      <c r="D192" s="6"/>
      <c r="E192" s="17"/>
      <c r="F192" s="6"/>
      <c r="G192" s="6"/>
      <c r="H192" s="17"/>
      <c r="I192" s="6"/>
      <c r="J192" s="17"/>
      <c r="K192" s="6"/>
      <c r="L192" s="17"/>
      <c r="M192" s="6"/>
      <c r="N192" s="17"/>
      <c r="O192" s="17"/>
      <c r="P192" s="14" t="str">
        <f aca="false">IF(OR(E192="",D192=""),"",E192+INDEX(Settings!$D$5:$D$7,MATCH(D192,Settings!$A$5:$A$7,0)))</f>
        <v/>
      </c>
      <c r="Q192" s="15" t="str">
        <f aca="true">IF(E192="","",IF(O192&lt;&gt;"",O192-E192,TODAY()-E192))</f>
        <v/>
      </c>
      <c r="R192" s="16" t="str">
        <f aca="false">IF(OR(H192="",E192="",D192=""),"",IF((H192-E192)*24&lt;=INDEX(Settings!$B$5:$B$7,MATCH(D192,Settings!$A$5:$A$7,0)),"Yes","No"))</f>
        <v/>
      </c>
      <c r="S192" s="16" t="str">
        <f aca="true">IF(E192="","",IF(O192&lt;&gt;"","Closed",IF(AND(P192&lt;&gt;"",TODAY()&gt;P192),"Overdue",IF(L192&lt;&gt;"","Verifying",IF(J192&lt;&gt;"","Root cause found",IF(H192&lt;&gt;"","Contained","Open"))))))</f>
        <v/>
      </c>
    </row>
    <row r="193" customFormat="false" ht="15" hidden="false" customHeight="false" outlineLevel="0" collapsed="false">
      <c r="A193" s="6"/>
      <c r="B193" s="6"/>
      <c r="C193" s="6"/>
      <c r="D193" s="6"/>
      <c r="E193" s="17"/>
      <c r="F193" s="6"/>
      <c r="G193" s="6"/>
      <c r="H193" s="17"/>
      <c r="I193" s="6"/>
      <c r="J193" s="17"/>
      <c r="K193" s="6"/>
      <c r="L193" s="17"/>
      <c r="M193" s="6"/>
      <c r="N193" s="17"/>
      <c r="O193" s="17"/>
      <c r="P193" s="14" t="str">
        <f aca="false">IF(OR(E193="",D193=""),"",E193+INDEX(Settings!$D$5:$D$7,MATCH(D193,Settings!$A$5:$A$7,0)))</f>
        <v/>
      </c>
      <c r="Q193" s="15" t="str">
        <f aca="true">IF(E193="","",IF(O193&lt;&gt;"",O193-E193,TODAY()-E193))</f>
        <v/>
      </c>
      <c r="R193" s="16" t="str">
        <f aca="false">IF(OR(H193="",E193="",D193=""),"",IF((H193-E193)*24&lt;=INDEX(Settings!$B$5:$B$7,MATCH(D193,Settings!$A$5:$A$7,0)),"Yes","No"))</f>
        <v/>
      </c>
      <c r="S193" s="16" t="str">
        <f aca="true">IF(E193="","",IF(O193&lt;&gt;"","Closed",IF(AND(P193&lt;&gt;"",TODAY()&gt;P193),"Overdue",IF(L193&lt;&gt;"","Verifying",IF(J193&lt;&gt;"","Root cause found",IF(H193&lt;&gt;"","Contained","Open"))))))</f>
        <v/>
      </c>
    </row>
    <row r="194" customFormat="false" ht="15" hidden="false" customHeight="false" outlineLevel="0" collapsed="false">
      <c r="A194" s="6"/>
      <c r="B194" s="6"/>
      <c r="C194" s="6"/>
      <c r="D194" s="6"/>
      <c r="E194" s="17"/>
      <c r="F194" s="6"/>
      <c r="G194" s="6"/>
      <c r="H194" s="17"/>
      <c r="I194" s="6"/>
      <c r="J194" s="17"/>
      <c r="K194" s="6"/>
      <c r="L194" s="17"/>
      <c r="M194" s="6"/>
      <c r="N194" s="17"/>
      <c r="O194" s="17"/>
      <c r="P194" s="14" t="str">
        <f aca="false">IF(OR(E194="",D194=""),"",E194+INDEX(Settings!$D$5:$D$7,MATCH(D194,Settings!$A$5:$A$7,0)))</f>
        <v/>
      </c>
      <c r="Q194" s="15" t="str">
        <f aca="true">IF(E194="","",IF(O194&lt;&gt;"",O194-E194,TODAY()-E194))</f>
        <v/>
      </c>
      <c r="R194" s="16" t="str">
        <f aca="false">IF(OR(H194="",E194="",D194=""),"",IF((H194-E194)*24&lt;=INDEX(Settings!$B$5:$B$7,MATCH(D194,Settings!$A$5:$A$7,0)),"Yes","No"))</f>
        <v/>
      </c>
      <c r="S194" s="16" t="str">
        <f aca="true">IF(E194="","",IF(O194&lt;&gt;"","Closed",IF(AND(P194&lt;&gt;"",TODAY()&gt;P194),"Overdue",IF(L194&lt;&gt;"","Verifying",IF(J194&lt;&gt;"","Root cause found",IF(H194&lt;&gt;"","Contained","Open"))))))</f>
        <v/>
      </c>
    </row>
    <row r="195" customFormat="false" ht="15" hidden="false" customHeight="false" outlineLevel="0" collapsed="false">
      <c r="A195" s="6"/>
      <c r="B195" s="6"/>
      <c r="C195" s="6"/>
      <c r="D195" s="6"/>
      <c r="E195" s="17"/>
      <c r="F195" s="6"/>
      <c r="G195" s="6"/>
      <c r="H195" s="17"/>
      <c r="I195" s="6"/>
      <c r="J195" s="17"/>
      <c r="K195" s="6"/>
      <c r="L195" s="17"/>
      <c r="M195" s="6"/>
      <c r="N195" s="17"/>
      <c r="O195" s="17"/>
      <c r="P195" s="14" t="str">
        <f aca="false">IF(OR(E195="",D195=""),"",E195+INDEX(Settings!$D$5:$D$7,MATCH(D195,Settings!$A$5:$A$7,0)))</f>
        <v/>
      </c>
      <c r="Q195" s="15" t="str">
        <f aca="true">IF(E195="","",IF(O195&lt;&gt;"",O195-E195,TODAY()-E195))</f>
        <v/>
      </c>
      <c r="R195" s="16" t="str">
        <f aca="false">IF(OR(H195="",E195="",D195=""),"",IF((H195-E195)*24&lt;=INDEX(Settings!$B$5:$B$7,MATCH(D195,Settings!$A$5:$A$7,0)),"Yes","No"))</f>
        <v/>
      </c>
      <c r="S195" s="16" t="str">
        <f aca="true">IF(E195="","",IF(O195&lt;&gt;"","Closed",IF(AND(P195&lt;&gt;"",TODAY()&gt;P195),"Overdue",IF(L195&lt;&gt;"","Verifying",IF(J195&lt;&gt;"","Root cause found",IF(H195&lt;&gt;"","Contained","Open"))))))</f>
        <v/>
      </c>
    </row>
    <row r="196" customFormat="false" ht="15" hidden="false" customHeight="false" outlineLevel="0" collapsed="false">
      <c r="A196" s="6"/>
      <c r="B196" s="6"/>
      <c r="C196" s="6"/>
      <c r="D196" s="6"/>
      <c r="E196" s="17"/>
      <c r="F196" s="6"/>
      <c r="G196" s="6"/>
      <c r="H196" s="17"/>
      <c r="I196" s="6"/>
      <c r="J196" s="17"/>
      <c r="K196" s="6"/>
      <c r="L196" s="17"/>
      <c r="M196" s="6"/>
      <c r="N196" s="17"/>
      <c r="O196" s="17"/>
      <c r="P196" s="14" t="str">
        <f aca="false">IF(OR(E196="",D196=""),"",E196+INDEX(Settings!$D$5:$D$7,MATCH(D196,Settings!$A$5:$A$7,0)))</f>
        <v/>
      </c>
      <c r="Q196" s="15" t="str">
        <f aca="true">IF(E196="","",IF(O196&lt;&gt;"",O196-E196,TODAY()-E196))</f>
        <v/>
      </c>
      <c r="R196" s="16" t="str">
        <f aca="false">IF(OR(H196="",E196="",D196=""),"",IF((H196-E196)*24&lt;=INDEX(Settings!$B$5:$B$7,MATCH(D196,Settings!$A$5:$A$7,0)),"Yes","No"))</f>
        <v/>
      </c>
      <c r="S196" s="16" t="str">
        <f aca="true">IF(E196="","",IF(O196&lt;&gt;"","Closed",IF(AND(P196&lt;&gt;"",TODAY()&gt;P196),"Overdue",IF(L196&lt;&gt;"","Verifying",IF(J196&lt;&gt;"","Root cause found",IF(H196&lt;&gt;"","Contained","Open"))))))</f>
        <v/>
      </c>
    </row>
    <row r="197" customFormat="false" ht="15" hidden="false" customHeight="false" outlineLevel="0" collapsed="false">
      <c r="A197" s="6"/>
      <c r="B197" s="6"/>
      <c r="C197" s="6"/>
      <c r="D197" s="6"/>
      <c r="E197" s="17"/>
      <c r="F197" s="6"/>
      <c r="G197" s="6"/>
      <c r="H197" s="17"/>
      <c r="I197" s="6"/>
      <c r="J197" s="17"/>
      <c r="K197" s="6"/>
      <c r="L197" s="17"/>
      <c r="M197" s="6"/>
      <c r="N197" s="17"/>
      <c r="O197" s="17"/>
      <c r="P197" s="14" t="str">
        <f aca="false">IF(OR(E197="",D197=""),"",E197+INDEX(Settings!$D$5:$D$7,MATCH(D197,Settings!$A$5:$A$7,0)))</f>
        <v/>
      </c>
      <c r="Q197" s="15" t="str">
        <f aca="true">IF(E197="","",IF(O197&lt;&gt;"",O197-E197,TODAY()-E197))</f>
        <v/>
      </c>
      <c r="R197" s="16" t="str">
        <f aca="false">IF(OR(H197="",E197="",D197=""),"",IF((H197-E197)*24&lt;=INDEX(Settings!$B$5:$B$7,MATCH(D197,Settings!$A$5:$A$7,0)),"Yes","No"))</f>
        <v/>
      </c>
      <c r="S197" s="16" t="str">
        <f aca="true">IF(E197="","",IF(O197&lt;&gt;"","Closed",IF(AND(P197&lt;&gt;"",TODAY()&gt;P197),"Overdue",IF(L197&lt;&gt;"","Verifying",IF(J197&lt;&gt;"","Root cause found",IF(H197&lt;&gt;"","Contained","Open"))))))</f>
        <v/>
      </c>
    </row>
    <row r="198" customFormat="false" ht="15" hidden="false" customHeight="false" outlineLevel="0" collapsed="false">
      <c r="A198" s="6"/>
      <c r="B198" s="6"/>
      <c r="C198" s="6"/>
      <c r="D198" s="6"/>
      <c r="E198" s="17"/>
      <c r="F198" s="6"/>
      <c r="G198" s="6"/>
      <c r="H198" s="17"/>
      <c r="I198" s="6"/>
      <c r="J198" s="17"/>
      <c r="K198" s="6"/>
      <c r="L198" s="17"/>
      <c r="M198" s="6"/>
      <c r="N198" s="17"/>
      <c r="O198" s="17"/>
      <c r="P198" s="14" t="str">
        <f aca="false">IF(OR(E198="",D198=""),"",E198+INDEX(Settings!$D$5:$D$7,MATCH(D198,Settings!$A$5:$A$7,0)))</f>
        <v/>
      </c>
      <c r="Q198" s="15" t="str">
        <f aca="true">IF(E198="","",IF(O198&lt;&gt;"",O198-E198,TODAY()-E198))</f>
        <v/>
      </c>
      <c r="R198" s="16" t="str">
        <f aca="false">IF(OR(H198="",E198="",D198=""),"",IF((H198-E198)*24&lt;=INDEX(Settings!$B$5:$B$7,MATCH(D198,Settings!$A$5:$A$7,0)),"Yes","No"))</f>
        <v/>
      </c>
      <c r="S198" s="16" t="str">
        <f aca="true">IF(E198="","",IF(O198&lt;&gt;"","Closed",IF(AND(P198&lt;&gt;"",TODAY()&gt;P198),"Overdue",IF(L198&lt;&gt;"","Verifying",IF(J198&lt;&gt;"","Root cause found",IF(H198&lt;&gt;"","Contained","Open"))))))</f>
        <v/>
      </c>
    </row>
    <row r="199" customFormat="false" ht="15" hidden="false" customHeight="false" outlineLevel="0" collapsed="false">
      <c r="A199" s="6"/>
      <c r="B199" s="6"/>
      <c r="C199" s="6"/>
      <c r="D199" s="6"/>
      <c r="E199" s="17"/>
      <c r="F199" s="6"/>
      <c r="G199" s="6"/>
      <c r="H199" s="17"/>
      <c r="I199" s="6"/>
      <c r="J199" s="17"/>
      <c r="K199" s="6"/>
      <c r="L199" s="17"/>
      <c r="M199" s="6"/>
      <c r="N199" s="17"/>
      <c r="O199" s="17"/>
      <c r="P199" s="14" t="str">
        <f aca="false">IF(OR(E199="",D199=""),"",E199+INDEX(Settings!$D$5:$D$7,MATCH(D199,Settings!$A$5:$A$7,0)))</f>
        <v/>
      </c>
      <c r="Q199" s="15" t="str">
        <f aca="true">IF(E199="","",IF(O199&lt;&gt;"",O199-E199,TODAY()-E199))</f>
        <v/>
      </c>
      <c r="R199" s="16" t="str">
        <f aca="false">IF(OR(H199="",E199="",D199=""),"",IF((H199-E199)*24&lt;=INDEX(Settings!$B$5:$B$7,MATCH(D199,Settings!$A$5:$A$7,0)),"Yes","No"))</f>
        <v/>
      </c>
      <c r="S199" s="16" t="str">
        <f aca="true">IF(E199="","",IF(O199&lt;&gt;"","Closed",IF(AND(P199&lt;&gt;"",TODAY()&gt;P199),"Overdue",IF(L199&lt;&gt;"","Verifying",IF(J199&lt;&gt;"","Root cause found",IF(H199&lt;&gt;"","Contained","Open"))))))</f>
        <v/>
      </c>
    </row>
    <row r="200" customFormat="false" ht="15" hidden="false" customHeight="false" outlineLevel="0" collapsed="false">
      <c r="A200" s="6"/>
      <c r="B200" s="6"/>
      <c r="C200" s="6"/>
      <c r="D200" s="6"/>
      <c r="E200" s="17"/>
      <c r="F200" s="6"/>
      <c r="G200" s="6"/>
      <c r="H200" s="17"/>
      <c r="I200" s="6"/>
      <c r="J200" s="17"/>
      <c r="K200" s="6"/>
      <c r="L200" s="17"/>
      <c r="M200" s="6"/>
      <c r="N200" s="17"/>
      <c r="O200" s="17"/>
      <c r="P200" s="14" t="str">
        <f aca="false">IF(OR(E200="",D200=""),"",E200+INDEX(Settings!$D$5:$D$7,MATCH(D200,Settings!$A$5:$A$7,0)))</f>
        <v/>
      </c>
      <c r="Q200" s="15" t="str">
        <f aca="true">IF(E200="","",IF(O200&lt;&gt;"",O200-E200,TODAY()-E200))</f>
        <v/>
      </c>
      <c r="R200" s="16" t="str">
        <f aca="false">IF(OR(H200="",E200="",D200=""),"",IF((H200-E200)*24&lt;=INDEX(Settings!$B$5:$B$7,MATCH(D200,Settings!$A$5:$A$7,0)),"Yes","No"))</f>
        <v/>
      </c>
      <c r="S200" s="16" t="str">
        <f aca="true">IF(E200="","",IF(O200&lt;&gt;"","Closed",IF(AND(P200&lt;&gt;"",TODAY()&gt;P200),"Overdue",IF(L200&lt;&gt;"","Verifying",IF(J200&lt;&gt;"","Root cause found",IF(H200&lt;&gt;"","Contained","Open"))))))</f>
        <v/>
      </c>
    </row>
    <row r="201" customFormat="false" ht="15" hidden="false" customHeight="false" outlineLevel="0" collapsed="false">
      <c r="A201" s="6"/>
      <c r="B201" s="6"/>
      <c r="C201" s="6"/>
      <c r="D201" s="6"/>
      <c r="E201" s="17"/>
      <c r="F201" s="6"/>
      <c r="G201" s="6"/>
      <c r="H201" s="17"/>
      <c r="I201" s="6"/>
      <c r="J201" s="17"/>
      <c r="K201" s="6"/>
      <c r="L201" s="17"/>
      <c r="M201" s="6"/>
      <c r="N201" s="17"/>
      <c r="O201" s="17"/>
      <c r="P201" s="14" t="str">
        <f aca="false">IF(OR(E201="",D201=""),"",E201+INDEX(Settings!$D$5:$D$7,MATCH(D201,Settings!$A$5:$A$7,0)))</f>
        <v/>
      </c>
      <c r="Q201" s="15" t="str">
        <f aca="true">IF(E201="","",IF(O201&lt;&gt;"",O201-E201,TODAY()-E201))</f>
        <v/>
      </c>
      <c r="R201" s="16" t="str">
        <f aca="false">IF(OR(H201="",E201="",D201=""),"",IF((H201-E201)*24&lt;=INDEX(Settings!$B$5:$B$7,MATCH(D201,Settings!$A$5:$A$7,0)),"Yes","No"))</f>
        <v/>
      </c>
      <c r="S201" s="16" t="str">
        <f aca="true">IF(E201="","",IF(O201&lt;&gt;"","Closed",IF(AND(P201&lt;&gt;"",TODAY()&gt;P201),"Overdue",IF(L201&lt;&gt;"","Verifying",IF(J201&lt;&gt;"","Root cause found",IF(H201&lt;&gt;"","Contained","Open"))))))</f>
        <v/>
      </c>
    </row>
    <row r="202" customFormat="false" ht="15" hidden="false" customHeight="false" outlineLevel="0" collapsed="false">
      <c r="A202" s="6"/>
      <c r="B202" s="6"/>
      <c r="C202" s="6"/>
      <c r="D202" s="6"/>
      <c r="E202" s="17"/>
      <c r="F202" s="6"/>
      <c r="G202" s="6"/>
      <c r="H202" s="17"/>
      <c r="I202" s="6"/>
      <c r="J202" s="17"/>
      <c r="K202" s="6"/>
      <c r="L202" s="17"/>
      <c r="M202" s="6"/>
      <c r="N202" s="17"/>
      <c r="O202" s="17"/>
      <c r="P202" s="14" t="str">
        <f aca="false">IF(OR(E202="",D202=""),"",E202+INDEX(Settings!$D$5:$D$7,MATCH(D202,Settings!$A$5:$A$7,0)))</f>
        <v/>
      </c>
      <c r="Q202" s="15" t="str">
        <f aca="true">IF(E202="","",IF(O202&lt;&gt;"",O202-E202,TODAY()-E202))</f>
        <v/>
      </c>
      <c r="R202" s="16" t="str">
        <f aca="false">IF(OR(H202="",E202="",D202=""),"",IF((H202-E202)*24&lt;=INDEX(Settings!$B$5:$B$7,MATCH(D202,Settings!$A$5:$A$7,0)),"Yes","No"))</f>
        <v/>
      </c>
      <c r="S202" s="16" t="str">
        <f aca="true">IF(E202="","",IF(O202&lt;&gt;"","Closed",IF(AND(P202&lt;&gt;"",TODAY()&gt;P202),"Overdue",IF(L202&lt;&gt;"","Verifying",IF(J202&lt;&gt;"","Root cause found",IF(H202&lt;&gt;"","Contained","Open"))))))</f>
        <v/>
      </c>
    </row>
    <row r="203" customFormat="false" ht="15" hidden="false" customHeight="false" outlineLevel="0" collapsed="false">
      <c r="A203" s="6"/>
      <c r="B203" s="6"/>
      <c r="C203" s="6"/>
      <c r="D203" s="6"/>
      <c r="E203" s="17"/>
      <c r="F203" s="6"/>
      <c r="G203" s="6"/>
      <c r="H203" s="17"/>
      <c r="I203" s="6"/>
      <c r="J203" s="17"/>
      <c r="K203" s="6"/>
      <c r="L203" s="17"/>
      <c r="M203" s="6"/>
      <c r="N203" s="17"/>
      <c r="O203" s="17"/>
      <c r="P203" s="14" t="str">
        <f aca="false">IF(OR(E203="",D203=""),"",E203+INDEX(Settings!$D$5:$D$7,MATCH(D203,Settings!$A$5:$A$7,0)))</f>
        <v/>
      </c>
      <c r="Q203" s="15" t="str">
        <f aca="true">IF(E203="","",IF(O203&lt;&gt;"",O203-E203,TODAY()-E203))</f>
        <v/>
      </c>
      <c r="R203" s="16" t="str">
        <f aca="false">IF(OR(H203="",E203="",D203=""),"",IF((H203-E203)*24&lt;=INDEX(Settings!$B$5:$B$7,MATCH(D203,Settings!$A$5:$A$7,0)),"Yes","No"))</f>
        <v/>
      </c>
      <c r="S203" s="16" t="str">
        <f aca="true">IF(E203="","",IF(O203&lt;&gt;"","Closed",IF(AND(P203&lt;&gt;"",TODAY()&gt;P203),"Overdue",IF(L203&lt;&gt;"","Verifying",IF(J203&lt;&gt;"","Root cause found",IF(H203&lt;&gt;"","Contained","Open"))))))</f>
        <v/>
      </c>
    </row>
    <row r="204" customFormat="false" ht="15" hidden="false" customHeight="false" outlineLevel="0" collapsed="false">
      <c r="A204" s="6"/>
      <c r="B204" s="6"/>
      <c r="C204" s="6"/>
      <c r="D204" s="6"/>
      <c r="E204" s="17"/>
      <c r="F204" s="6"/>
      <c r="G204" s="6"/>
      <c r="H204" s="17"/>
      <c r="I204" s="6"/>
      <c r="J204" s="17"/>
      <c r="K204" s="6"/>
      <c r="L204" s="17"/>
      <c r="M204" s="6"/>
      <c r="N204" s="17"/>
      <c r="O204" s="17"/>
      <c r="P204" s="14" t="str">
        <f aca="false">IF(OR(E204="",D204=""),"",E204+INDEX(Settings!$D$5:$D$7,MATCH(D204,Settings!$A$5:$A$7,0)))</f>
        <v/>
      </c>
      <c r="Q204" s="15" t="str">
        <f aca="true">IF(E204="","",IF(O204&lt;&gt;"",O204-E204,TODAY()-E204))</f>
        <v/>
      </c>
      <c r="R204" s="16" t="str">
        <f aca="false">IF(OR(H204="",E204="",D204=""),"",IF((H204-E204)*24&lt;=INDEX(Settings!$B$5:$B$7,MATCH(D204,Settings!$A$5:$A$7,0)),"Yes","No"))</f>
        <v/>
      </c>
      <c r="S204" s="16" t="str">
        <f aca="true">IF(E204="","",IF(O204&lt;&gt;"","Closed",IF(AND(P204&lt;&gt;"",TODAY()&gt;P204),"Overdue",IF(L204&lt;&gt;"","Verifying",IF(J204&lt;&gt;"","Root cause found",IF(H204&lt;&gt;"","Contained","Open"))))))</f>
        <v/>
      </c>
    </row>
  </sheetData>
  <conditionalFormatting sqref="S5:S204">
    <cfRule type="cellIs" priority="2" operator="equal" aboveAverage="0" equalAverage="0" bottom="0" percent="0" rank="0" text="" dxfId="0">
      <formula>"Overdue"</formula>
    </cfRule>
    <cfRule type="cellIs" priority="3" operator="equal" aboveAverage="0" equalAverage="0" bottom="0" percent="0" rank="0" text="" dxfId="1">
      <formula>"Closed"</formula>
    </cfRule>
    <cfRule type="cellIs" priority="4" operator="equal" aboveAverage="0" equalAverage="0" bottom="0" percent="0" rank="0" text="" dxfId="2">
      <formula>"Open"</formula>
    </cfRule>
  </conditionalFormatting>
  <conditionalFormatting sqref="R5:R204">
    <cfRule type="cellIs" priority="5" operator="equal" aboveAverage="0" equalAverage="0" bottom="0" percent="0" rank="0" text="" dxfId="3">
      <formula>"No"</formula>
    </cfRule>
  </conditionalFormatting>
  <dataValidations count="1">
    <dataValidation allowBlank="true" errorStyle="stop" operator="between" showDropDown="false" showErrorMessage="false" showInputMessage="false" sqref="D5:D204" type="list">
      <formula1>"Critical,Major,Minor"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9"/>
    <col collapsed="false" customWidth="true" hidden="false" outlineLevel="0" max="4" min="4" style="0" width="10"/>
    <col collapsed="false" customWidth="true" hidden="false" outlineLevel="0" max="5" min="5" style="0" width="9"/>
    <col collapsed="false" customWidth="true" hidden="false" outlineLevel="0" max="6" min="6" style="0" width="17"/>
    <col collapsed="false" customWidth="true" hidden="false" outlineLevel="0" max="7" min="7" style="0" width="20"/>
  </cols>
  <sheetData>
    <row r="1" customFormat="false" ht="19.7" hidden="false" customHeight="false" outlineLevel="0" collapsed="false">
      <c r="A1" s="1" t="s">
        <v>58</v>
      </c>
    </row>
    <row r="2" customFormat="false" ht="15" hidden="false" customHeight="false" outlineLevel="0" collapsed="false">
      <c r="A2" s="2" t="s">
        <v>59</v>
      </c>
    </row>
    <row r="4" customFormat="false" ht="15" hidden="false" customHeight="false" outlineLevel="0" collapsed="false">
      <c r="A4" s="11" t="s">
        <v>31</v>
      </c>
      <c r="B4" s="11" t="s">
        <v>60</v>
      </c>
      <c r="C4" s="11" t="s">
        <v>61</v>
      </c>
      <c r="D4" s="11" t="s">
        <v>62</v>
      </c>
      <c r="E4" s="11" t="s">
        <v>63</v>
      </c>
      <c r="F4" s="11" t="s">
        <v>64</v>
      </c>
      <c r="G4" s="11" t="s">
        <v>65</v>
      </c>
    </row>
    <row r="5" customFormat="false" ht="15" hidden="false" customHeight="false" outlineLevel="0" collapsed="false">
      <c r="A5" s="12" t="s">
        <v>50</v>
      </c>
      <c r="B5" s="8" t="n">
        <f aca="false">IF(A5="","",COUNTIF('8D tracker'!$B$5:$B$204,A5))</f>
        <v>1</v>
      </c>
      <c r="C5" s="8" t="n">
        <f aca="false">IF(A5="","",COUNTIFS('8D tracker'!$B$5:$B$204,A5,'8D tracker'!$S$5:$S$204,"&lt;&gt;Closed",'8D tracker'!$S$5:$S$204,"&lt;&gt;"))</f>
        <v>1</v>
      </c>
      <c r="D5" s="8" t="n">
        <f aca="false">IF(A5="","",COUNTIFS('8D tracker'!$B$5:$B$204,A5,'8D tracker'!$S$5:$S$204,"Overdue"))</f>
        <v>0</v>
      </c>
      <c r="E5" s="8" t="n">
        <f aca="false">IF(A5="","",COUNTIFS('8D tracker'!$B$5:$B$204,A5,'8D tracker'!$S$5:$S$204,"Closed"))</f>
        <v>0</v>
      </c>
      <c r="F5" s="18" t="str">
        <f aca="false">IF(OR(A5="",E5=0),"",AVERAGEIFS('8D tracker'!$Q$5:$Q$204,'8D tracker'!$B$5:$B$204,A5,'8D tracker'!$S$5:$S$204,"Closed"))</f>
        <v/>
      </c>
      <c r="G5" s="19" t="n">
        <f aca="false">IF(A5="","",IF(COUNTIFS('8D tracker'!$B$5:$B$204,A5,'8D tracker'!$R$5:$R$204,"?*")=0,"",COUNTIFS('8D tracker'!$B$5:$B$204,A5,'8D tracker'!$R$5:$R$204,"Yes")/COUNTIFS('8D tracker'!$B$5:$B$204,A5,'8D tracker'!$R$5:$R$204,"?*")))</f>
        <v>1</v>
      </c>
    </row>
    <row r="6" customFormat="false" ht="15" hidden="false" customHeight="false" outlineLevel="0" collapsed="false">
      <c r="A6" s="6"/>
      <c r="B6" s="8" t="str">
        <f aca="false">IF(A6="","",COUNTIF('8D tracker'!$B$5:$B$204,A6))</f>
        <v/>
      </c>
      <c r="C6" s="8" t="str">
        <f aca="false">IF(A6="","",COUNTIFS('8D tracker'!$B$5:$B$204,A6,'8D tracker'!$S$5:$S$204,"&lt;&gt;Closed",'8D tracker'!$S$5:$S$204,"&lt;&gt;"))</f>
        <v/>
      </c>
      <c r="D6" s="8" t="str">
        <f aca="false">IF(A6="","",COUNTIFS('8D tracker'!$B$5:$B$204,A6,'8D tracker'!$S$5:$S$204,"Overdue"))</f>
        <v/>
      </c>
      <c r="E6" s="8" t="str">
        <f aca="false">IF(A6="","",COUNTIFS('8D tracker'!$B$5:$B$204,A6,'8D tracker'!$S$5:$S$204,"Closed"))</f>
        <v/>
      </c>
      <c r="F6" s="18" t="str">
        <f aca="false">IF(OR(A6="",E6=0),"",AVERAGEIFS('8D tracker'!$Q$5:$Q$204,'8D tracker'!$B$5:$B$204,A6,'8D tracker'!$S$5:$S$204,"Closed"))</f>
        <v/>
      </c>
      <c r="G6" s="19" t="str">
        <f aca="false">IF(A6="","",IF(COUNTIFS('8D tracker'!$B$5:$B$204,A6,'8D tracker'!$R$5:$R$204,"?*")=0,"",COUNTIFS('8D tracker'!$B$5:$B$204,A6,'8D tracker'!$R$5:$R$204,"Yes")/COUNTIFS('8D tracker'!$B$5:$B$204,A6,'8D tracker'!$R$5:$R$204,"?*")))</f>
        <v/>
      </c>
    </row>
    <row r="7" customFormat="false" ht="15" hidden="false" customHeight="false" outlineLevel="0" collapsed="false">
      <c r="A7" s="6"/>
      <c r="B7" s="8" t="str">
        <f aca="false">IF(A7="","",COUNTIF('8D tracker'!$B$5:$B$204,A7))</f>
        <v/>
      </c>
      <c r="C7" s="8" t="str">
        <f aca="false">IF(A7="","",COUNTIFS('8D tracker'!$B$5:$B$204,A7,'8D tracker'!$S$5:$S$204,"&lt;&gt;Closed",'8D tracker'!$S$5:$S$204,"&lt;&gt;"))</f>
        <v/>
      </c>
      <c r="D7" s="8" t="str">
        <f aca="false">IF(A7="","",COUNTIFS('8D tracker'!$B$5:$B$204,A7,'8D tracker'!$S$5:$S$204,"Overdue"))</f>
        <v/>
      </c>
      <c r="E7" s="8" t="str">
        <f aca="false">IF(A7="","",COUNTIFS('8D tracker'!$B$5:$B$204,A7,'8D tracker'!$S$5:$S$204,"Closed"))</f>
        <v/>
      </c>
      <c r="F7" s="18" t="str">
        <f aca="false">IF(OR(A7="",E7=0),"",AVERAGEIFS('8D tracker'!$Q$5:$Q$204,'8D tracker'!$B$5:$B$204,A7,'8D tracker'!$S$5:$S$204,"Closed"))</f>
        <v/>
      </c>
      <c r="G7" s="19" t="str">
        <f aca="false">IF(A7="","",IF(COUNTIFS('8D tracker'!$B$5:$B$204,A7,'8D tracker'!$R$5:$R$204,"?*")=0,"",COUNTIFS('8D tracker'!$B$5:$B$204,A7,'8D tracker'!$R$5:$R$204,"Yes")/COUNTIFS('8D tracker'!$B$5:$B$204,A7,'8D tracker'!$R$5:$R$204,"?*")))</f>
        <v/>
      </c>
    </row>
    <row r="8" customFormat="false" ht="15" hidden="false" customHeight="false" outlineLevel="0" collapsed="false">
      <c r="A8" s="6"/>
      <c r="B8" s="8" t="str">
        <f aca="false">IF(A8="","",COUNTIF('8D tracker'!$B$5:$B$204,A8))</f>
        <v/>
      </c>
      <c r="C8" s="8" t="str">
        <f aca="false">IF(A8="","",COUNTIFS('8D tracker'!$B$5:$B$204,A8,'8D tracker'!$S$5:$S$204,"&lt;&gt;Closed",'8D tracker'!$S$5:$S$204,"&lt;&gt;"))</f>
        <v/>
      </c>
      <c r="D8" s="8" t="str">
        <f aca="false">IF(A8="","",COUNTIFS('8D tracker'!$B$5:$B$204,A8,'8D tracker'!$S$5:$S$204,"Overdue"))</f>
        <v/>
      </c>
      <c r="E8" s="8" t="str">
        <f aca="false">IF(A8="","",COUNTIFS('8D tracker'!$B$5:$B$204,A8,'8D tracker'!$S$5:$S$204,"Closed"))</f>
        <v/>
      </c>
      <c r="F8" s="18" t="str">
        <f aca="false">IF(OR(A8="",E8=0),"",AVERAGEIFS('8D tracker'!$Q$5:$Q$204,'8D tracker'!$B$5:$B$204,A8,'8D tracker'!$S$5:$S$204,"Closed"))</f>
        <v/>
      </c>
      <c r="G8" s="19" t="str">
        <f aca="false">IF(A8="","",IF(COUNTIFS('8D tracker'!$B$5:$B$204,A8,'8D tracker'!$R$5:$R$204,"?*")=0,"",COUNTIFS('8D tracker'!$B$5:$B$204,A8,'8D tracker'!$R$5:$R$204,"Yes")/COUNTIFS('8D tracker'!$B$5:$B$204,A8,'8D tracker'!$R$5:$R$204,"?*")))</f>
        <v/>
      </c>
    </row>
    <row r="9" customFormat="false" ht="15" hidden="false" customHeight="false" outlineLevel="0" collapsed="false">
      <c r="A9" s="6"/>
      <c r="B9" s="8" t="str">
        <f aca="false">IF(A9="","",COUNTIF('8D tracker'!$B$5:$B$204,A9))</f>
        <v/>
      </c>
      <c r="C9" s="8" t="str">
        <f aca="false">IF(A9="","",COUNTIFS('8D tracker'!$B$5:$B$204,A9,'8D tracker'!$S$5:$S$204,"&lt;&gt;Closed",'8D tracker'!$S$5:$S$204,"&lt;&gt;"))</f>
        <v/>
      </c>
      <c r="D9" s="8" t="str">
        <f aca="false">IF(A9="","",COUNTIFS('8D tracker'!$B$5:$B$204,A9,'8D tracker'!$S$5:$S$204,"Overdue"))</f>
        <v/>
      </c>
      <c r="E9" s="8" t="str">
        <f aca="false">IF(A9="","",COUNTIFS('8D tracker'!$B$5:$B$204,A9,'8D tracker'!$S$5:$S$204,"Closed"))</f>
        <v/>
      </c>
      <c r="F9" s="18" t="str">
        <f aca="false">IF(OR(A9="",E9=0),"",AVERAGEIFS('8D tracker'!$Q$5:$Q$204,'8D tracker'!$B$5:$B$204,A9,'8D tracker'!$S$5:$S$204,"Closed"))</f>
        <v/>
      </c>
      <c r="G9" s="19" t="str">
        <f aca="false">IF(A9="","",IF(COUNTIFS('8D tracker'!$B$5:$B$204,A9,'8D tracker'!$R$5:$R$204,"?*")=0,"",COUNTIFS('8D tracker'!$B$5:$B$204,A9,'8D tracker'!$R$5:$R$204,"Yes")/COUNTIFS('8D tracker'!$B$5:$B$204,A9,'8D tracker'!$R$5:$R$204,"?*")))</f>
        <v/>
      </c>
    </row>
    <row r="10" customFormat="false" ht="15" hidden="false" customHeight="false" outlineLevel="0" collapsed="false">
      <c r="A10" s="6"/>
      <c r="B10" s="8" t="str">
        <f aca="false">IF(A10="","",COUNTIF('8D tracker'!$B$5:$B$204,A10))</f>
        <v/>
      </c>
      <c r="C10" s="8" t="str">
        <f aca="false">IF(A10="","",COUNTIFS('8D tracker'!$B$5:$B$204,A10,'8D tracker'!$S$5:$S$204,"&lt;&gt;Closed",'8D tracker'!$S$5:$S$204,"&lt;&gt;"))</f>
        <v/>
      </c>
      <c r="D10" s="8" t="str">
        <f aca="false">IF(A10="","",COUNTIFS('8D tracker'!$B$5:$B$204,A10,'8D tracker'!$S$5:$S$204,"Overdue"))</f>
        <v/>
      </c>
      <c r="E10" s="8" t="str">
        <f aca="false">IF(A10="","",COUNTIFS('8D tracker'!$B$5:$B$204,A10,'8D tracker'!$S$5:$S$204,"Closed"))</f>
        <v/>
      </c>
      <c r="F10" s="18" t="str">
        <f aca="false">IF(OR(A10="",E10=0),"",AVERAGEIFS('8D tracker'!$Q$5:$Q$204,'8D tracker'!$B$5:$B$204,A10,'8D tracker'!$S$5:$S$204,"Closed"))</f>
        <v/>
      </c>
      <c r="G10" s="19" t="str">
        <f aca="false">IF(A10="","",IF(COUNTIFS('8D tracker'!$B$5:$B$204,A10,'8D tracker'!$R$5:$R$204,"?*")=0,"",COUNTIFS('8D tracker'!$B$5:$B$204,A10,'8D tracker'!$R$5:$R$204,"Yes")/COUNTIFS('8D tracker'!$B$5:$B$204,A10,'8D tracker'!$R$5:$R$204,"?*")))</f>
        <v/>
      </c>
    </row>
    <row r="11" customFormat="false" ht="15" hidden="false" customHeight="false" outlineLevel="0" collapsed="false">
      <c r="A11" s="6"/>
      <c r="B11" s="8" t="str">
        <f aca="false">IF(A11="","",COUNTIF('8D tracker'!$B$5:$B$204,A11))</f>
        <v/>
      </c>
      <c r="C11" s="8" t="str">
        <f aca="false">IF(A11="","",COUNTIFS('8D tracker'!$B$5:$B$204,A11,'8D tracker'!$S$5:$S$204,"&lt;&gt;Closed",'8D tracker'!$S$5:$S$204,"&lt;&gt;"))</f>
        <v/>
      </c>
      <c r="D11" s="8" t="str">
        <f aca="false">IF(A11="","",COUNTIFS('8D tracker'!$B$5:$B$204,A11,'8D tracker'!$S$5:$S$204,"Overdue"))</f>
        <v/>
      </c>
      <c r="E11" s="8" t="str">
        <f aca="false">IF(A11="","",COUNTIFS('8D tracker'!$B$5:$B$204,A11,'8D tracker'!$S$5:$S$204,"Closed"))</f>
        <v/>
      </c>
      <c r="F11" s="18" t="str">
        <f aca="false">IF(OR(A11="",E11=0),"",AVERAGEIFS('8D tracker'!$Q$5:$Q$204,'8D tracker'!$B$5:$B$204,A11,'8D tracker'!$S$5:$S$204,"Closed"))</f>
        <v/>
      </c>
      <c r="G11" s="19" t="str">
        <f aca="false">IF(A11="","",IF(COUNTIFS('8D tracker'!$B$5:$B$204,A11,'8D tracker'!$R$5:$R$204,"?*")=0,"",COUNTIFS('8D tracker'!$B$5:$B$204,A11,'8D tracker'!$R$5:$R$204,"Yes")/COUNTIFS('8D tracker'!$B$5:$B$204,A11,'8D tracker'!$R$5:$R$204,"?*")))</f>
        <v/>
      </c>
    </row>
    <row r="12" customFormat="false" ht="15" hidden="false" customHeight="false" outlineLevel="0" collapsed="false">
      <c r="A12" s="6"/>
      <c r="B12" s="8" t="str">
        <f aca="false">IF(A12="","",COUNTIF('8D tracker'!$B$5:$B$204,A12))</f>
        <v/>
      </c>
      <c r="C12" s="8" t="str">
        <f aca="false">IF(A12="","",COUNTIFS('8D tracker'!$B$5:$B$204,A12,'8D tracker'!$S$5:$S$204,"&lt;&gt;Closed",'8D tracker'!$S$5:$S$204,"&lt;&gt;"))</f>
        <v/>
      </c>
      <c r="D12" s="8" t="str">
        <f aca="false">IF(A12="","",COUNTIFS('8D tracker'!$B$5:$B$204,A12,'8D tracker'!$S$5:$S$204,"Overdue"))</f>
        <v/>
      </c>
      <c r="E12" s="8" t="str">
        <f aca="false">IF(A12="","",COUNTIFS('8D tracker'!$B$5:$B$204,A12,'8D tracker'!$S$5:$S$204,"Closed"))</f>
        <v/>
      </c>
      <c r="F12" s="18" t="str">
        <f aca="false">IF(OR(A12="",E12=0),"",AVERAGEIFS('8D tracker'!$Q$5:$Q$204,'8D tracker'!$B$5:$B$204,A12,'8D tracker'!$S$5:$S$204,"Closed"))</f>
        <v/>
      </c>
      <c r="G12" s="19" t="str">
        <f aca="false">IF(A12="","",IF(COUNTIFS('8D tracker'!$B$5:$B$204,A12,'8D tracker'!$R$5:$R$204,"?*")=0,"",COUNTIFS('8D tracker'!$B$5:$B$204,A12,'8D tracker'!$R$5:$R$204,"Yes")/COUNTIFS('8D tracker'!$B$5:$B$204,A12,'8D tracker'!$R$5:$R$204,"?*")))</f>
        <v/>
      </c>
    </row>
    <row r="13" customFormat="false" ht="15" hidden="false" customHeight="false" outlineLevel="0" collapsed="false">
      <c r="A13" s="6"/>
      <c r="B13" s="8" t="str">
        <f aca="false">IF(A13="","",COUNTIF('8D tracker'!$B$5:$B$204,A13))</f>
        <v/>
      </c>
      <c r="C13" s="8" t="str">
        <f aca="false">IF(A13="","",COUNTIFS('8D tracker'!$B$5:$B$204,A13,'8D tracker'!$S$5:$S$204,"&lt;&gt;Closed",'8D tracker'!$S$5:$S$204,"&lt;&gt;"))</f>
        <v/>
      </c>
      <c r="D13" s="8" t="str">
        <f aca="false">IF(A13="","",COUNTIFS('8D tracker'!$B$5:$B$204,A13,'8D tracker'!$S$5:$S$204,"Overdue"))</f>
        <v/>
      </c>
      <c r="E13" s="8" t="str">
        <f aca="false">IF(A13="","",COUNTIFS('8D tracker'!$B$5:$B$204,A13,'8D tracker'!$S$5:$S$204,"Closed"))</f>
        <v/>
      </c>
      <c r="F13" s="18" t="str">
        <f aca="false">IF(OR(A13="",E13=0),"",AVERAGEIFS('8D tracker'!$Q$5:$Q$204,'8D tracker'!$B$5:$B$204,A13,'8D tracker'!$S$5:$S$204,"Closed"))</f>
        <v/>
      </c>
      <c r="G13" s="19" t="str">
        <f aca="false">IF(A13="","",IF(COUNTIFS('8D tracker'!$B$5:$B$204,A13,'8D tracker'!$R$5:$R$204,"?*")=0,"",COUNTIFS('8D tracker'!$B$5:$B$204,A13,'8D tracker'!$R$5:$R$204,"Yes")/COUNTIFS('8D tracker'!$B$5:$B$204,A13,'8D tracker'!$R$5:$R$204,"?*")))</f>
        <v/>
      </c>
    </row>
    <row r="14" customFormat="false" ht="15" hidden="false" customHeight="false" outlineLevel="0" collapsed="false">
      <c r="A14" s="6"/>
      <c r="B14" s="8" t="str">
        <f aca="false">IF(A14="","",COUNTIF('8D tracker'!$B$5:$B$204,A14))</f>
        <v/>
      </c>
      <c r="C14" s="8" t="str">
        <f aca="false">IF(A14="","",COUNTIFS('8D tracker'!$B$5:$B$204,A14,'8D tracker'!$S$5:$S$204,"&lt;&gt;Closed",'8D tracker'!$S$5:$S$204,"&lt;&gt;"))</f>
        <v/>
      </c>
      <c r="D14" s="8" t="str">
        <f aca="false">IF(A14="","",COUNTIFS('8D tracker'!$B$5:$B$204,A14,'8D tracker'!$S$5:$S$204,"Overdue"))</f>
        <v/>
      </c>
      <c r="E14" s="8" t="str">
        <f aca="false">IF(A14="","",COUNTIFS('8D tracker'!$B$5:$B$204,A14,'8D tracker'!$S$5:$S$204,"Closed"))</f>
        <v/>
      </c>
      <c r="F14" s="18" t="str">
        <f aca="false">IF(OR(A14="",E14=0),"",AVERAGEIFS('8D tracker'!$Q$5:$Q$204,'8D tracker'!$B$5:$B$204,A14,'8D tracker'!$S$5:$S$204,"Closed"))</f>
        <v/>
      </c>
      <c r="G14" s="19" t="str">
        <f aca="false">IF(A14="","",IF(COUNTIFS('8D tracker'!$B$5:$B$204,A14,'8D tracker'!$R$5:$R$204,"?*")=0,"",COUNTIFS('8D tracker'!$B$5:$B$204,A14,'8D tracker'!$R$5:$R$204,"Yes")/COUNTIFS('8D tracker'!$B$5:$B$204,A14,'8D tracker'!$R$5:$R$204,"?*")))</f>
        <v/>
      </c>
    </row>
    <row r="15" customFormat="false" ht="15" hidden="false" customHeight="false" outlineLevel="0" collapsed="false">
      <c r="A15" s="6"/>
      <c r="B15" s="8" t="str">
        <f aca="false">IF(A15="","",COUNTIF('8D tracker'!$B$5:$B$204,A15))</f>
        <v/>
      </c>
      <c r="C15" s="8" t="str">
        <f aca="false">IF(A15="","",COUNTIFS('8D tracker'!$B$5:$B$204,A15,'8D tracker'!$S$5:$S$204,"&lt;&gt;Closed",'8D tracker'!$S$5:$S$204,"&lt;&gt;"))</f>
        <v/>
      </c>
      <c r="D15" s="8" t="str">
        <f aca="false">IF(A15="","",COUNTIFS('8D tracker'!$B$5:$B$204,A15,'8D tracker'!$S$5:$S$204,"Overdue"))</f>
        <v/>
      </c>
      <c r="E15" s="8" t="str">
        <f aca="false">IF(A15="","",COUNTIFS('8D tracker'!$B$5:$B$204,A15,'8D tracker'!$S$5:$S$204,"Closed"))</f>
        <v/>
      </c>
      <c r="F15" s="18" t="str">
        <f aca="false">IF(OR(A15="",E15=0),"",AVERAGEIFS('8D tracker'!$Q$5:$Q$204,'8D tracker'!$B$5:$B$204,A15,'8D tracker'!$S$5:$S$204,"Closed"))</f>
        <v/>
      </c>
      <c r="G15" s="19" t="str">
        <f aca="false">IF(A15="","",IF(COUNTIFS('8D tracker'!$B$5:$B$204,A15,'8D tracker'!$R$5:$R$204,"?*")=0,"",COUNTIFS('8D tracker'!$B$5:$B$204,A15,'8D tracker'!$R$5:$R$204,"Yes")/COUNTIFS('8D tracker'!$B$5:$B$204,A15,'8D tracker'!$R$5:$R$204,"?*")))</f>
        <v/>
      </c>
    </row>
    <row r="16" customFormat="false" ht="15" hidden="false" customHeight="false" outlineLevel="0" collapsed="false">
      <c r="A16" s="6"/>
      <c r="B16" s="8" t="str">
        <f aca="false">IF(A16="","",COUNTIF('8D tracker'!$B$5:$B$204,A16))</f>
        <v/>
      </c>
      <c r="C16" s="8" t="str">
        <f aca="false">IF(A16="","",COUNTIFS('8D tracker'!$B$5:$B$204,A16,'8D tracker'!$S$5:$S$204,"&lt;&gt;Closed",'8D tracker'!$S$5:$S$204,"&lt;&gt;"))</f>
        <v/>
      </c>
      <c r="D16" s="8" t="str">
        <f aca="false">IF(A16="","",COUNTIFS('8D tracker'!$B$5:$B$204,A16,'8D tracker'!$S$5:$S$204,"Overdue"))</f>
        <v/>
      </c>
      <c r="E16" s="8" t="str">
        <f aca="false">IF(A16="","",COUNTIFS('8D tracker'!$B$5:$B$204,A16,'8D tracker'!$S$5:$S$204,"Closed"))</f>
        <v/>
      </c>
      <c r="F16" s="18" t="str">
        <f aca="false">IF(OR(A16="",E16=0),"",AVERAGEIFS('8D tracker'!$Q$5:$Q$204,'8D tracker'!$B$5:$B$204,A16,'8D tracker'!$S$5:$S$204,"Closed"))</f>
        <v/>
      </c>
      <c r="G16" s="19" t="str">
        <f aca="false">IF(A16="","",IF(COUNTIFS('8D tracker'!$B$5:$B$204,A16,'8D tracker'!$R$5:$R$204,"?*")=0,"",COUNTIFS('8D tracker'!$B$5:$B$204,A16,'8D tracker'!$R$5:$R$204,"Yes")/COUNTIFS('8D tracker'!$B$5:$B$204,A16,'8D tracker'!$R$5:$R$204,"?*")))</f>
        <v/>
      </c>
    </row>
    <row r="17" customFormat="false" ht="15" hidden="false" customHeight="false" outlineLevel="0" collapsed="false">
      <c r="A17" s="6"/>
      <c r="B17" s="8" t="str">
        <f aca="false">IF(A17="","",COUNTIF('8D tracker'!$B$5:$B$204,A17))</f>
        <v/>
      </c>
      <c r="C17" s="8" t="str">
        <f aca="false">IF(A17="","",COUNTIFS('8D tracker'!$B$5:$B$204,A17,'8D tracker'!$S$5:$S$204,"&lt;&gt;Closed",'8D tracker'!$S$5:$S$204,"&lt;&gt;"))</f>
        <v/>
      </c>
      <c r="D17" s="8" t="str">
        <f aca="false">IF(A17="","",COUNTIFS('8D tracker'!$B$5:$B$204,A17,'8D tracker'!$S$5:$S$204,"Overdue"))</f>
        <v/>
      </c>
      <c r="E17" s="8" t="str">
        <f aca="false">IF(A17="","",COUNTIFS('8D tracker'!$B$5:$B$204,A17,'8D tracker'!$S$5:$S$204,"Closed"))</f>
        <v/>
      </c>
      <c r="F17" s="18" t="str">
        <f aca="false">IF(OR(A17="",E17=0),"",AVERAGEIFS('8D tracker'!$Q$5:$Q$204,'8D tracker'!$B$5:$B$204,A17,'8D tracker'!$S$5:$S$204,"Closed"))</f>
        <v/>
      </c>
      <c r="G17" s="19" t="str">
        <f aca="false">IF(A17="","",IF(COUNTIFS('8D tracker'!$B$5:$B$204,A17,'8D tracker'!$R$5:$R$204,"?*")=0,"",COUNTIFS('8D tracker'!$B$5:$B$204,A17,'8D tracker'!$R$5:$R$204,"Yes")/COUNTIFS('8D tracker'!$B$5:$B$204,A17,'8D tracker'!$R$5:$R$204,"?*")))</f>
        <v/>
      </c>
    </row>
    <row r="18" customFormat="false" ht="15" hidden="false" customHeight="false" outlineLevel="0" collapsed="false">
      <c r="A18" s="6"/>
      <c r="B18" s="8" t="str">
        <f aca="false">IF(A18="","",COUNTIF('8D tracker'!$B$5:$B$204,A18))</f>
        <v/>
      </c>
      <c r="C18" s="8" t="str">
        <f aca="false">IF(A18="","",COUNTIFS('8D tracker'!$B$5:$B$204,A18,'8D tracker'!$S$5:$S$204,"&lt;&gt;Closed",'8D tracker'!$S$5:$S$204,"&lt;&gt;"))</f>
        <v/>
      </c>
      <c r="D18" s="8" t="str">
        <f aca="false">IF(A18="","",COUNTIFS('8D tracker'!$B$5:$B$204,A18,'8D tracker'!$S$5:$S$204,"Overdue"))</f>
        <v/>
      </c>
      <c r="E18" s="8" t="str">
        <f aca="false">IF(A18="","",COUNTIFS('8D tracker'!$B$5:$B$204,A18,'8D tracker'!$S$5:$S$204,"Closed"))</f>
        <v/>
      </c>
      <c r="F18" s="18" t="str">
        <f aca="false">IF(OR(A18="",E18=0),"",AVERAGEIFS('8D tracker'!$Q$5:$Q$204,'8D tracker'!$B$5:$B$204,A18,'8D tracker'!$S$5:$S$204,"Closed"))</f>
        <v/>
      </c>
      <c r="G18" s="19" t="str">
        <f aca="false">IF(A18="","",IF(COUNTIFS('8D tracker'!$B$5:$B$204,A18,'8D tracker'!$R$5:$R$204,"?*")=0,"",COUNTIFS('8D tracker'!$B$5:$B$204,A18,'8D tracker'!$R$5:$R$204,"Yes")/COUNTIFS('8D tracker'!$B$5:$B$204,A18,'8D tracker'!$R$5:$R$204,"?*")))</f>
        <v/>
      </c>
    </row>
    <row r="19" customFormat="false" ht="15" hidden="false" customHeight="false" outlineLevel="0" collapsed="false">
      <c r="A19" s="6"/>
      <c r="B19" s="8" t="str">
        <f aca="false">IF(A19="","",COUNTIF('8D tracker'!$B$5:$B$204,A19))</f>
        <v/>
      </c>
      <c r="C19" s="8" t="str">
        <f aca="false">IF(A19="","",COUNTIFS('8D tracker'!$B$5:$B$204,A19,'8D tracker'!$S$5:$S$204,"&lt;&gt;Closed",'8D tracker'!$S$5:$S$204,"&lt;&gt;"))</f>
        <v/>
      </c>
      <c r="D19" s="8" t="str">
        <f aca="false">IF(A19="","",COUNTIFS('8D tracker'!$B$5:$B$204,A19,'8D tracker'!$S$5:$S$204,"Overdue"))</f>
        <v/>
      </c>
      <c r="E19" s="8" t="str">
        <f aca="false">IF(A19="","",COUNTIFS('8D tracker'!$B$5:$B$204,A19,'8D tracker'!$S$5:$S$204,"Closed"))</f>
        <v/>
      </c>
      <c r="F19" s="18" t="str">
        <f aca="false">IF(OR(A19="",E19=0),"",AVERAGEIFS('8D tracker'!$Q$5:$Q$204,'8D tracker'!$B$5:$B$204,A19,'8D tracker'!$S$5:$S$204,"Closed"))</f>
        <v/>
      </c>
      <c r="G19" s="19" t="str">
        <f aca="false">IF(A19="","",IF(COUNTIFS('8D tracker'!$B$5:$B$204,A19,'8D tracker'!$R$5:$R$204,"?*")=0,"",COUNTIFS('8D tracker'!$B$5:$B$204,A19,'8D tracker'!$R$5:$R$204,"Yes")/COUNTIFS('8D tracker'!$B$5:$B$204,A19,'8D tracker'!$R$5:$R$204,"?*")))</f>
        <v/>
      </c>
    </row>
    <row r="20" customFormat="false" ht="15" hidden="false" customHeight="false" outlineLevel="0" collapsed="false">
      <c r="A20" s="6"/>
      <c r="B20" s="8" t="str">
        <f aca="false">IF(A20="","",COUNTIF('8D tracker'!$B$5:$B$204,A20))</f>
        <v/>
      </c>
      <c r="C20" s="8" t="str">
        <f aca="false">IF(A20="","",COUNTIFS('8D tracker'!$B$5:$B$204,A20,'8D tracker'!$S$5:$S$204,"&lt;&gt;Closed",'8D tracker'!$S$5:$S$204,"&lt;&gt;"))</f>
        <v/>
      </c>
      <c r="D20" s="8" t="str">
        <f aca="false">IF(A20="","",COUNTIFS('8D tracker'!$B$5:$B$204,A20,'8D tracker'!$S$5:$S$204,"Overdue"))</f>
        <v/>
      </c>
      <c r="E20" s="8" t="str">
        <f aca="false">IF(A20="","",COUNTIFS('8D tracker'!$B$5:$B$204,A20,'8D tracker'!$S$5:$S$204,"Closed"))</f>
        <v/>
      </c>
      <c r="F20" s="18" t="str">
        <f aca="false">IF(OR(A20="",E20=0),"",AVERAGEIFS('8D tracker'!$Q$5:$Q$204,'8D tracker'!$B$5:$B$204,A20,'8D tracker'!$S$5:$S$204,"Closed"))</f>
        <v/>
      </c>
      <c r="G20" s="19" t="str">
        <f aca="false">IF(A20="","",IF(COUNTIFS('8D tracker'!$B$5:$B$204,A20,'8D tracker'!$R$5:$R$204,"?*")=0,"",COUNTIFS('8D tracker'!$B$5:$B$204,A20,'8D tracker'!$R$5:$R$204,"Yes")/COUNTIFS('8D tracker'!$B$5:$B$204,A20,'8D tracker'!$R$5:$R$204,"?*")))</f>
        <v/>
      </c>
    </row>
    <row r="21" customFormat="false" ht="15" hidden="false" customHeight="false" outlineLevel="0" collapsed="false">
      <c r="A21" s="6"/>
      <c r="B21" s="8" t="str">
        <f aca="false">IF(A21="","",COUNTIF('8D tracker'!$B$5:$B$204,A21))</f>
        <v/>
      </c>
      <c r="C21" s="8" t="str">
        <f aca="false">IF(A21="","",COUNTIFS('8D tracker'!$B$5:$B$204,A21,'8D tracker'!$S$5:$S$204,"&lt;&gt;Closed",'8D tracker'!$S$5:$S$204,"&lt;&gt;"))</f>
        <v/>
      </c>
      <c r="D21" s="8" t="str">
        <f aca="false">IF(A21="","",COUNTIFS('8D tracker'!$B$5:$B$204,A21,'8D tracker'!$S$5:$S$204,"Overdue"))</f>
        <v/>
      </c>
      <c r="E21" s="8" t="str">
        <f aca="false">IF(A21="","",COUNTIFS('8D tracker'!$B$5:$B$204,A21,'8D tracker'!$S$5:$S$204,"Closed"))</f>
        <v/>
      </c>
      <c r="F21" s="18" t="str">
        <f aca="false">IF(OR(A21="",E21=0),"",AVERAGEIFS('8D tracker'!$Q$5:$Q$204,'8D tracker'!$B$5:$B$204,A21,'8D tracker'!$S$5:$S$204,"Closed"))</f>
        <v/>
      </c>
      <c r="G21" s="19" t="str">
        <f aca="false">IF(A21="","",IF(COUNTIFS('8D tracker'!$B$5:$B$204,A21,'8D tracker'!$R$5:$R$204,"?*")=0,"",COUNTIFS('8D tracker'!$B$5:$B$204,A21,'8D tracker'!$R$5:$R$204,"Yes")/COUNTIFS('8D tracker'!$B$5:$B$204,A21,'8D tracker'!$R$5:$R$204,"?*")))</f>
        <v/>
      </c>
    </row>
    <row r="22" customFormat="false" ht="15" hidden="false" customHeight="false" outlineLevel="0" collapsed="false">
      <c r="A22" s="6"/>
      <c r="B22" s="8" t="str">
        <f aca="false">IF(A22="","",COUNTIF('8D tracker'!$B$5:$B$204,A22))</f>
        <v/>
      </c>
      <c r="C22" s="8" t="str">
        <f aca="false">IF(A22="","",COUNTIFS('8D tracker'!$B$5:$B$204,A22,'8D tracker'!$S$5:$S$204,"&lt;&gt;Closed",'8D tracker'!$S$5:$S$204,"&lt;&gt;"))</f>
        <v/>
      </c>
      <c r="D22" s="8" t="str">
        <f aca="false">IF(A22="","",COUNTIFS('8D tracker'!$B$5:$B$204,A22,'8D tracker'!$S$5:$S$204,"Overdue"))</f>
        <v/>
      </c>
      <c r="E22" s="8" t="str">
        <f aca="false">IF(A22="","",COUNTIFS('8D tracker'!$B$5:$B$204,A22,'8D tracker'!$S$5:$S$204,"Closed"))</f>
        <v/>
      </c>
      <c r="F22" s="18" t="str">
        <f aca="false">IF(OR(A22="",E22=0),"",AVERAGEIFS('8D tracker'!$Q$5:$Q$204,'8D tracker'!$B$5:$B$204,A22,'8D tracker'!$S$5:$S$204,"Closed"))</f>
        <v/>
      </c>
      <c r="G22" s="19" t="str">
        <f aca="false">IF(A22="","",IF(COUNTIFS('8D tracker'!$B$5:$B$204,A22,'8D tracker'!$R$5:$R$204,"?*")=0,"",COUNTIFS('8D tracker'!$B$5:$B$204,A22,'8D tracker'!$R$5:$R$204,"Yes")/COUNTIFS('8D tracker'!$B$5:$B$204,A22,'8D tracker'!$R$5:$R$204,"?*")))</f>
        <v/>
      </c>
    </row>
    <row r="23" customFormat="false" ht="15" hidden="false" customHeight="false" outlineLevel="0" collapsed="false">
      <c r="A23" s="6"/>
      <c r="B23" s="8" t="str">
        <f aca="false">IF(A23="","",COUNTIF('8D tracker'!$B$5:$B$204,A23))</f>
        <v/>
      </c>
      <c r="C23" s="8" t="str">
        <f aca="false">IF(A23="","",COUNTIFS('8D tracker'!$B$5:$B$204,A23,'8D tracker'!$S$5:$S$204,"&lt;&gt;Closed",'8D tracker'!$S$5:$S$204,"&lt;&gt;"))</f>
        <v/>
      </c>
      <c r="D23" s="8" t="str">
        <f aca="false">IF(A23="","",COUNTIFS('8D tracker'!$B$5:$B$204,A23,'8D tracker'!$S$5:$S$204,"Overdue"))</f>
        <v/>
      </c>
      <c r="E23" s="8" t="str">
        <f aca="false">IF(A23="","",COUNTIFS('8D tracker'!$B$5:$B$204,A23,'8D tracker'!$S$5:$S$204,"Closed"))</f>
        <v/>
      </c>
      <c r="F23" s="18" t="str">
        <f aca="false">IF(OR(A23="",E23=0),"",AVERAGEIFS('8D tracker'!$Q$5:$Q$204,'8D tracker'!$B$5:$B$204,A23,'8D tracker'!$S$5:$S$204,"Closed"))</f>
        <v/>
      </c>
      <c r="G23" s="19" t="str">
        <f aca="false">IF(A23="","",IF(COUNTIFS('8D tracker'!$B$5:$B$204,A23,'8D tracker'!$R$5:$R$204,"?*")=0,"",COUNTIFS('8D tracker'!$B$5:$B$204,A23,'8D tracker'!$R$5:$R$204,"Yes")/COUNTIFS('8D tracker'!$B$5:$B$204,A23,'8D tracker'!$R$5:$R$204,"?*")))</f>
        <v/>
      </c>
    </row>
    <row r="24" customFormat="false" ht="15" hidden="false" customHeight="false" outlineLevel="0" collapsed="false">
      <c r="A24" s="6"/>
      <c r="B24" s="8" t="str">
        <f aca="false">IF(A24="","",COUNTIF('8D tracker'!$B$5:$B$204,A24))</f>
        <v/>
      </c>
      <c r="C24" s="8" t="str">
        <f aca="false">IF(A24="","",COUNTIFS('8D tracker'!$B$5:$B$204,A24,'8D tracker'!$S$5:$S$204,"&lt;&gt;Closed",'8D tracker'!$S$5:$S$204,"&lt;&gt;"))</f>
        <v/>
      </c>
      <c r="D24" s="8" t="str">
        <f aca="false">IF(A24="","",COUNTIFS('8D tracker'!$B$5:$B$204,A24,'8D tracker'!$S$5:$S$204,"Overdue"))</f>
        <v/>
      </c>
      <c r="E24" s="8" t="str">
        <f aca="false">IF(A24="","",COUNTIFS('8D tracker'!$B$5:$B$204,A24,'8D tracker'!$S$5:$S$204,"Closed"))</f>
        <v/>
      </c>
      <c r="F24" s="18" t="str">
        <f aca="false">IF(OR(A24="",E24=0),"",AVERAGEIFS('8D tracker'!$Q$5:$Q$204,'8D tracker'!$B$5:$B$204,A24,'8D tracker'!$S$5:$S$204,"Closed"))</f>
        <v/>
      </c>
      <c r="G24" s="19" t="str">
        <f aca="false">IF(A24="","",IF(COUNTIFS('8D tracker'!$B$5:$B$204,A24,'8D tracker'!$R$5:$R$204,"?*")=0,"",COUNTIFS('8D tracker'!$B$5:$B$204,A24,'8D tracker'!$R$5:$R$204,"Yes")/COUNTIFS('8D tracker'!$B$5:$B$204,A24,'8D tracker'!$R$5:$R$204,"?*")))</f>
        <v/>
      </c>
    </row>
    <row r="25" customFormat="false" ht="15" hidden="false" customHeight="false" outlineLevel="0" collapsed="false">
      <c r="A25" s="6"/>
      <c r="B25" s="8" t="str">
        <f aca="false">IF(A25="","",COUNTIF('8D tracker'!$B$5:$B$204,A25))</f>
        <v/>
      </c>
      <c r="C25" s="8" t="str">
        <f aca="false">IF(A25="","",COUNTIFS('8D tracker'!$B$5:$B$204,A25,'8D tracker'!$S$5:$S$204,"&lt;&gt;Closed",'8D tracker'!$S$5:$S$204,"&lt;&gt;"))</f>
        <v/>
      </c>
      <c r="D25" s="8" t="str">
        <f aca="false">IF(A25="","",COUNTIFS('8D tracker'!$B$5:$B$204,A25,'8D tracker'!$S$5:$S$204,"Overdue"))</f>
        <v/>
      </c>
      <c r="E25" s="8" t="str">
        <f aca="false">IF(A25="","",COUNTIFS('8D tracker'!$B$5:$B$204,A25,'8D tracker'!$S$5:$S$204,"Closed"))</f>
        <v/>
      </c>
      <c r="F25" s="18" t="str">
        <f aca="false">IF(OR(A25="",E25=0),"",AVERAGEIFS('8D tracker'!$Q$5:$Q$204,'8D tracker'!$B$5:$B$204,A25,'8D tracker'!$S$5:$S$204,"Closed"))</f>
        <v/>
      </c>
      <c r="G25" s="19" t="str">
        <f aca="false">IF(A25="","",IF(COUNTIFS('8D tracker'!$B$5:$B$204,A25,'8D tracker'!$R$5:$R$204,"?*")=0,"",COUNTIFS('8D tracker'!$B$5:$B$204,A25,'8D tracker'!$R$5:$R$204,"Yes")/COUNTIFS('8D tracker'!$B$5:$B$204,A25,'8D tracker'!$R$5:$R$204,"?*")))</f>
        <v/>
      </c>
    </row>
    <row r="26" customFormat="false" ht="15" hidden="false" customHeight="false" outlineLevel="0" collapsed="false">
      <c r="A26" s="6"/>
      <c r="B26" s="8" t="str">
        <f aca="false">IF(A26="","",COUNTIF('8D tracker'!$B$5:$B$204,A26))</f>
        <v/>
      </c>
      <c r="C26" s="8" t="str">
        <f aca="false">IF(A26="","",COUNTIFS('8D tracker'!$B$5:$B$204,A26,'8D tracker'!$S$5:$S$204,"&lt;&gt;Closed",'8D tracker'!$S$5:$S$204,"&lt;&gt;"))</f>
        <v/>
      </c>
      <c r="D26" s="8" t="str">
        <f aca="false">IF(A26="","",COUNTIFS('8D tracker'!$B$5:$B$204,A26,'8D tracker'!$S$5:$S$204,"Overdue"))</f>
        <v/>
      </c>
      <c r="E26" s="8" t="str">
        <f aca="false">IF(A26="","",COUNTIFS('8D tracker'!$B$5:$B$204,A26,'8D tracker'!$S$5:$S$204,"Closed"))</f>
        <v/>
      </c>
      <c r="F26" s="18" t="str">
        <f aca="false">IF(OR(A26="",E26=0),"",AVERAGEIFS('8D tracker'!$Q$5:$Q$204,'8D tracker'!$B$5:$B$204,A26,'8D tracker'!$S$5:$S$204,"Closed"))</f>
        <v/>
      </c>
      <c r="G26" s="19" t="str">
        <f aca="false">IF(A26="","",IF(COUNTIFS('8D tracker'!$B$5:$B$204,A26,'8D tracker'!$R$5:$R$204,"?*")=0,"",COUNTIFS('8D tracker'!$B$5:$B$204,A26,'8D tracker'!$R$5:$R$204,"Yes")/COUNTIFS('8D tracker'!$B$5:$B$204,A26,'8D tracker'!$R$5:$R$204,"?*")))</f>
        <v/>
      </c>
    </row>
    <row r="27" customFormat="false" ht="15" hidden="false" customHeight="false" outlineLevel="0" collapsed="false">
      <c r="A27" s="6"/>
      <c r="B27" s="8" t="str">
        <f aca="false">IF(A27="","",COUNTIF('8D tracker'!$B$5:$B$204,A27))</f>
        <v/>
      </c>
      <c r="C27" s="8" t="str">
        <f aca="false">IF(A27="","",COUNTIFS('8D tracker'!$B$5:$B$204,A27,'8D tracker'!$S$5:$S$204,"&lt;&gt;Closed",'8D tracker'!$S$5:$S$204,"&lt;&gt;"))</f>
        <v/>
      </c>
      <c r="D27" s="8" t="str">
        <f aca="false">IF(A27="","",COUNTIFS('8D tracker'!$B$5:$B$204,A27,'8D tracker'!$S$5:$S$204,"Overdue"))</f>
        <v/>
      </c>
      <c r="E27" s="8" t="str">
        <f aca="false">IF(A27="","",COUNTIFS('8D tracker'!$B$5:$B$204,A27,'8D tracker'!$S$5:$S$204,"Closed"))</f>
        <v/>
      </c>
      <c r="F27" s="18" t="str">
        <f aca="false">IF(OR(A27="",E27=0),"",AVERAGEIFS('8D tracker'!$Q$5:$Q$204,'8D tracker'!$B$5:$B$204,A27,'8D tracker'!$S$5:$S$204,"Closed"))</f>
        <v/>
      </c>
      <c r="G27" s="19" t="str">
        <f aca="false">IF(A27="","",IF(COUNTIFS('8D tracker'!$B$5:$B$204,A27,'8D tracker'!$R$5:$R$204,"?*")=0,"",COUNTIFS('8D tracker'!$B$5:$B$204,A27,'8D tracker'!$R$5:$R$204,"Yes")/COUNTIFS('8D tracker'!$B$5:$B$204,A27,'8D tracker'!$R$5:$R$204,"?*")))</f>
        <v/>
      </c>
    </row>
    <row r="28" customFormat="false" ht="15" hidden="false" customHeight="false" outlineLevel="0" collapsed="false">
      <c r="A28" s="6"/>
      <c r="B28" s="8" t="str">
        <f aca="false">IF(A28="","",COUNTIF('8D tracker'!$B$5:$B$204,A28))</f>
        <v/>
      </c>
      <c r="C28" s="8" t="str">
        <f aca="false">IF(A28="","",COUNTIFS('8D tracker'!$B$5:$B$204,A28,'8D tracker'!$S$5:$S$204,"&lt;&gt;Closed",'8D tracker'!$S$5:$S$204,"&lt;&gt;"))</f>
        <v/>
      </c>
      <c r="D28" s="8" t="str">
        <f aca="false">IF(A28="","",COUNTIFS('8D tracker'!$B$5:$B$204,A28,'8D tracker'!$S$5:$S$204,"Overdue"))</f>
        <v/>
      </c>
      <c r="E28" s="8" t="str">
        <f aca="false">IF(A28="","",COUNTIFS('8D tracker'!$B$5:$B$204,A28,'8D tracker'!$S$5:$S$204,"Closed"))</f>
        <v/>
      </c>
      <c r="F28" s="18" t="str">
        <f aca="false">IF(OR(A28="",E28=0),"",AVERAGEIFS('8D tracker'!$Q$5:$Q$204,'8D tracker'!$B$5:$B$204,A28,'8D tracker'!$S$5:$S$204,"Closed"))</f>
        <v/>
      </c>
      <c r="G28" s="19" t="str">
        <f aca="false">IF(A28="","",IF(COUNTIFS('8D tracker'!$B$5:$B$204,A28,'8D tracker'!$R$5:$R$204,"?*")=0,"",COUNTIFS('8D tracker'!$B$5:$B$204,A28,'8D tracker'!$R$5:$R$204,"Yes")/COUNTIFS('8D tracker'!$B$5:$B$204,A28,'8D tracker'!$R$5:$R$204,"?*")))</f>
        <v/>
      </c>
    </row>
    <row r="29" customFormat="false" ht="15" hidden="false" customHeight="false" outlineLevel="0" collapsed="false">
      <c r="A29" s="6"/>
      <c r="B29" s="8" t="str">
        <f aca="false">IF(A29="","",COUNTIF('8D tracker'!$B$5:$B$204,A29))</f>
        <v/>
      </c>
      <c r="C29" s="8" t="str">
        <f aca="false">IF(A29="","",COUNTIFS('8D tracker'!$B$5:$B$204,A29,'8D tracker'!$S$5:$S$204,"&lt;&gt;Closed",'8D tracker'!$S$5:$S$204,"&lt;&gt;"))</f>
        <v/>
      </c>
      <c r="D29" s="8" t="str">
        <f aca="false">IF(A29="","",COUNTIFS('8D tracker'!$B$5:$B$204,A29,'8D tracker'!$S$5:$S$204,"Overdue"))</f>
        <v/>
      </c>
      <c r="E29" s="8" t="str">
        <f aca="false">IF(A29="","",COUNTIFS('8D tracker'!$B$5:$B$204,A29,'8D tracker'!$S$5:$S$204,"Closed"))</f>
        <v/>
      </c>
      <c r="F29" s="18" t="str">
        <f aca="false">IF(OR(A29="",E29=0),"",AVERAGEIFS('8D tracker'!$Q$5:$Q$204,'8D tracker'!$B$5:$B$204,A29,'8D tracker'!$S$5:$S$204,"Closed"))</f>
        <v/>
      </c>
      <c r="G29" s="19" t="str">
        <f aca="false">IF(A29="","",IF(COUNTIFS('8D tracker'!$B$5:$B$204,A29,'8D tracker'!$R$5:$R$204,"?*")=0,"",COUNTIFS('8D tracker'!$B$5:$B$204,A29,'8D tracker'!$R$5:$R$204,"Yes")/COUNTIFS('8D tracker'!$B$5:$B$204,A29,'8D tracker'!$R$5:$R$204,"?*")))</f>
        <v/>
      </c>
    </row>
    <row r="30" customFormat="false" ht="15" hidden="false" customHeight="false" outlineLevel="0" collapsed="false">
      <c r="A30" s="6"/>
      <c r="B30" s="8" t="str">
        <f aca="false">IF(A30="","",COUNTIF('8D tracker'!$B$5:$B$204,A30))</f>
        <v/>
      </c>
      <c r="C30" s="8" t="str">
        <f aca="false">IF(A30="","",COUNTIFS('8D tracker'!$B$5:$B$204,A30,'8D tracker'!$S$5:$S$204,"&lt;&gt;Closed",'8D tracker'!$S$5:$S$204,"&lt;&gt;"))</f>
        <v/>
      </c>
      <c r="D30" s="8" t="str">
        <f aca="false">IF(A30="","",COUNTIFS('8D tracker'!$B$5:$B$204,A30,'8D tracker'!$S$5:$S$204,"Overdue"))</f>
        <v/>
      </c>
      <c r="E30" s="8" t="str">
        <f aca="false">IF(A30="","",COUNTIFS('8D tracker'!$B$5:$B$204,A30,'8D tracker'!$S$5:$S$204,"Closed"))</f>
        <v/>
      </c>
      <c r="F30" s="18" t="str">
        <f aca="false">IF(OR(A30="",E30=0),"",AVERAGEIFS('8D tracker'!$Q$5:$Q$204,'8D tracker'!$B$5:$B$204,A30,'8D tracker'!$S$5:$S$204,"Closed"))</f>
        <v/>
      </c>
      <c r="G30" s="19" t="str">
        <f aca="false">IF(A30="","",IF(COUNTIFS('8D tracker'!$B$5:$B$204,A30,'8D tracker'!$R$5:$R$204,"?*")=0,"",COUNTIFS('8D tracker'!$B$5:$B$204,A30,'8D tracker'!$R$5:$R$204,"Yes")/COUNTIFS('8D tracker'!$B$5:$B$204,A30,'8D tracker'!$R$5:$R$204,"?*")))</f>
        <v/>
      </c>
    </row>
    <row r="31" customFormat="false" ht="15" hidden="false" customHeight="false" outlineLevel="0" collapsed="false">
      <c r="A31" s="6"/>
      <c r="B31" s="8" t="str">
        <f aca="false">IF(A31="","",COUNTIF('8D tracker'!$B$5:$B$204,A31))</f>
        <v/>
      </c>
      <c r="C31" s="8" t="str">
        <f aca="false">IF(A31="","",COUNTIFS('8D tracker'!$B$5:$B$204,A31,'8D tracker'!$S$5:$S$204,"&lt;&gt;Closed",'8D tracker'!$S$5:$S$204,"&lt;&gt;"))</f>
        <v/>
      </c>
      <c r="D31" s="8" t="str">
        <f aca="false">IF(A31="","",COUNTIFS('8D tracker'!$B$5:$B$204,A31,'8D tracker'!$S$5:$S$204,"Overdue"))</f>
        <v/>
      </c>
      <c r="E31" s="8" t="str">
        <f aca="false">IF(A31="","",COUNTIFS('8D tracker'!$B$5:$B$204,A31,'8D tracker'!$S$5:$S$204,"Closed"))</f>
        <v/>
      </c>
      <c r="F31" s="18" t="str">
        <f aca="false">IF(OR(A31="",E31=0),"",AVERAGEIFS('8D tracker'!$Q$5:$Q$204,'8D tracker'!$B$5:$B$204,A31,'8D tracker'!$S$5:$S$204,"Closed"))</f>
        <v/>
      </c>
      <c r="G31" s="19" t="str">
        <f aca="false">IF(A31="","",IF(COUNTIFS('8D tracker'!$B$5:$B$204,A31,'8D tracker'!$R$5:$R$204,"?*")=0,"",COUNTIFS('8D tracker'!$B$5:$B$204,A31,'8D tracker'!$R$5:$R$204,"Yes")/COUNTIFS('8D tracker'!$B$5:$B$204,A31,'8D tracker'!$R$5:$R$204,"?*")))</f>
        <v/>
      </c>
    </row>
    <row r="32" customFormat="false" ht="15" hidden="false" customHeight="false" outlineLevel="0" collapsed="false">
      <c r="A32" s="6"/>
      <c r="B32" s="8" t="str">
        <f aca="false">IF(A32="","",COUNTIF('8D tracker'!$B$5:$B$204,A32))</f>
        <v/>
      </c>
      <c r="C32" s="8" t="str">
        <f aca="false">IF(A32="","",COUNTIFS('8D tracker'!$B$5:$B$204,A32,'8D tracker'!$S$5:$S$204,"&lt;&gt;Closed",'8D tracker'!$S$5:$S$204,"&lt;&gt;"))</f>
        <v/>
      </c>
      <c r="D32" s="8" t="str">
        <f aca="false">IF(A32="","",COUNTIFS('8D tracker'!$B$5:$B$204,A32,'8D tracker'!$S$5:$S$204,"Overdue"))</f>
        <v/>
      </c>
      <c r="E32" s="8" t="str">
        <f aca="false">IF(A32="","",COUNTIFS('8D tracker'!$B$5:$B$204,A32,'8D tracker'!$S$5:$S$204,"Closed"))</f>
        <v/>
      </c>
      <c r="F32" s="18" t="str">
        <f aca="false">IF(OR(A32="",E32=0),"",AVERAGEIFS('8D tracker'!$Q$5:$Q$204,'8D tracker'!$B$5:$B$204,A32,'8D tracker'!$S$5:$S$204,"Closed"))</f>
        <v/>
      </c>
      <c r="G32" s="19" t="str">
        <f aca="false">IF(A32="","",IF(COUNTIFS('8D tracker'!$B$5:$B$204,A32,'8D tracker'!$R$5:$R$204,"?*")=0,"",COUNTIFS('8D tracker'!$B$5:$B$204,A32,'8D tracker'!$R$5:$R$204,"Yes")/COUNTIFS('8D tracker'!$B$5:$B$204,A32,'8D tracker'!$R$5:$R$204,"?*")))</f>
        <v/>
      </c>
    </row>
    <row r="33" customFormat="false" ht="15" hidden="false" customHeight="false" outlineLevel="0" collapsed="false">
      <c r="A33" s="6"/>
      <c r="B33" s="8" t="str">
        <f aca="false">IF(A33="","",COUNTIF('8D tracker'!$B$5:$B$204,A33))</f>
        <v/>
      </c>
      <c r="C33" s="8" t="str">
        <f aca="false">IF(A33="","",COUNTIFS('8D tracker'!$B$5:$B$204,A33,'8D tracker'!$S$5:$S$204,"&lt;&gt;Closed",'8D tracker'!$S$5:$S$204,"&lt;&gt;"))</f>
        <v/>
      </c>
      <c r="D33" s="8" t="str">
        <f aca="false">IF(A33="","",COUNTIFS('8D tracker'!$B$5:$B$204,A33,'8D tracker'!$S$5:$S$204,"Overdue"))</f>
        <v/>
      </c>
      <c r="E33" s="8" t="str">
        <f aca="false">IF(A33="","",COUNTIFS('8D tracker'!$B$5:$B$204,A33,'8D tracker'!$S$5:$S$204,"Closed"))</f>
        <v/>
      </c>
      <c r="F33" s="18" t="str">
        <f aca="false">IF(OR(A33="",E33=0),"",AVERAGEIFS('8D tracker'!$Q$5:$Q$204,'8D tracker'!$B$5:$B$204,A33,'8D tracker'!$S$5:$S$204,"Closed"))</f>
        <v/>
      </c>
      <c r="G33" s="19" t="str">
        <f aca="false">IF(A33="","",IF(COUNTIFS('8D tracker'!$B$5:$B$204,A33,'8D tracker'!$R$5:$R$204,"?*")=0,"",COUNTIFS('8D tracker'!$B$5:$B$204,A33,'8D tracker'!$R$5:$R$204,"Yes")/COUNTIFS('8D tracker'!$B$5:$B$204,A33,'8D tracker'!$R$5:$R$204,"?*")))</f>
        <v/>
      </c>
    </row>
    <row r="34" customFormat="false" ht="15" hidden="false" customHeight="false" outlineLevel="0" collapsed="false">
      <c r="A34" s="6"/>
      <c r="B34" s="8" t="str">
        <f aca="false">IF(A34="","",COUNTIF('8D tracker'!$B$5:$B$204,A34))</f>
        <v/>
      </c>
      <c r="C34" s="8" t="str">
        <f aca="false">IF(A34="","",COUNTIFS('8D tracker'!$B$5:$B$204,A34,'8D tracker'!$S$5:$S$204,"&lt;&gt;Closed",'8D tracker'!$S$5:$S$204,"&lt;&gt;"))</f>
        <v/>
      </c>
      <c r="D34" s="8" t="str">
        <f aca="false">IF(A34="","",COUNTIFS('8D tracker'!$B$5:$B$204,A34,'8D tracker'!$S$5:$S$204,"Overdue"))</f>
        <v/>
      </c>
      <c r="E34" s="8" t="str">
        <f aca="false">IF(A34="","",COUNTIFS('8D tracker'!$B$5:$B$204,A34,'8D tracker'!$S$5:$S$204,"Closed"))</f>
        <v/>
      </c>
      <c r="F34" s="18" t="str">
        <f aca="false">IF(OR(A34="",E34=0),"",AVERAGEIFS('8D tracker'!$Q$5:$Q$204,'8D tracker'!$B$5:$B$204,A34,'8D tracker'!$S$5:$S$204,"Closed"))</f>
        <v/>
      </c>
      <c r="G34" s="19" t="str">
        <f aca="false">IF(A34="","",IF(COUNTIFS('8D tracker'!$B$5:$B$204,A34,'8D tracker'!$R$5:$R$204,"?*")=0,"",COUNTIFS('8D tracker'!$B$5:$B$204,A34,'8D tracker'!$R$5:$R$204,"Yes")/COUNTIFS('8D tracker'!$B$5:$B$204,A34,'8D tracker'!$R$5:$R$204,"?*")))</f>
        <v/>
      </c>
    </row>
    <row r="35" customFormat="false" ht="15" hidden="false" customHeight="false" outlineLevel="0" collapsed="false">
      <c r="A35" s="6"/>
      <c r="B35" s="8" t="str">
        <f aca="false">IF(A35="","",COUNTIF('8D tracker'!$B$5:$B$204,A35))</f>
        <v/>
      </c>
      <c r="C35" s="8" t="str">
        <f aca="false">IF(A35="","",COUNTIFS('8D tracker'!$B$5:$B$204,A35,'8D tracker'!$S$5:$S$204,"&lt;&gt;Closed",'8D tracker'!$S$5:$S$204,"&lt;&gt;"))</f>
        <v/>
      </c>
      <c r="D35" s="8" t="str">
        <f aca="false">IF(A35="","",COUNTIFS('8D tracker'!$B$5:$B$204,A35,'8D tracker'!$S$5:$S$204,"Overdue"))</f>
        <v/>
      </c>
      <c r="E35" s="8" t="str">
        <f aca="false">IF(A35="","",COUNTIFS('8D tracker'!$B$5:$B$204,A35,'8D tracker'!$S$5:$S$204,"Closed"))</f>
        <v/>
      </c>
      <c r="F35" s="18" t="str">
        <f aca="false">IF(OR(A35="",E35=0),"",AVERAGEIFS('8D tracker'!$Q$5:$Q$204,'8D tracker'!$B$5:$B$204,A35,'8D tracker'!$S$5:$S$204,"Closed"))</f>
        <v/>
      </c>
      <c r="G35" s="19" t="str">
        <f aca="false">IF(A35="","",IF(COUNTIFS('8D tracker'!$B$5:$B$204,A35,'8D tracker'!$R$5:$R$204,"?*")=0,"",COUNTIFS('8D tracker'!$B$5:$B$204,A35,'8D tracker'!$R$5:$R$204,"Yes")/COUNTIFS('8D tracker'!$B$5:$B$204,A35,'8D tracker'!$R$5:$R$204,"?*")))</f>
        <v/>
      </c>
    </row>
    <row r="36" customFormat="false" ht="15" hidden="false" customHeight="false" outlineLevel="0" collapsed="false">
      <c r="A36" s="6"/>
      <c r="B36" s="8" t="str">
        <f aca="false">IF(A36="","",COUNTIF('8D tracker'!$B$5:$B$204,A36))</f>
        <v/>
      </c>
      <c r="C36" s="8" t="str">
        <f aca="false">IF(A36="","",COUNTIFS('8D tracker'!$B$5:$B$204,A36,'8D tracker'!$S$5:$S$204,"&lt;&gt;Closed",'8D tracker'!$S$5:$S$204,"&lt;&gt;"))</f>
        <v/>
      </c>
      <c r="D36" s="8" t="str">
        <f aca="false">IF(A36="","",COUNTIFS('8D tracker'!$B$5:$B$204,A36,'8D tracker'!$S$5:$S$204,"Overdue"))</f>
        <v/>
      </c>
      <c r="E36" s="8" t="str">
        <f aca="false">IF(A36="","",COUNTIFS('8D tracker'!$B$5:$B$204,A36,'8D tracker'!$S$5:$S$204,"Closed"))</f>
        <v/>
      </c>
      <c r="F36" s="18" t="str">
        <f aca="false">IF(OR(A36="",E36=0),"",AVERAGEIFS('8D tracker'!$Q$5:$Q$204,'8D tracker'!$B$5:$B$204,A36,'8D tracker'!$S$5:$S$204,"Closed"))</f>
        <v/>
      </c>
      <c r="G36" s="19" t="str">
        <f aca="false">IF(A36="","",IF(COUNTIFS('8D tracker'!$B$5:$B$204,A36,'8D tracker'!$R$5:$R$204,"?*")=0,"",COUNTIFS('8D tracker'!$B$5:$B$204,A36,'8D tracker'!$R$5:$R$204,"Yes")/COUNTIFS('8D tracker'!$B$5:$B$204,A36,'8D tracker'!$R$5:$R$204,"?*")))</f>
        <v/>
      </c>
    </row>
    <row r="37" customFormat="false" ht="15" hidden="false" customHeight="false" outlineLevel="0" collapsed="false">
      <c r="A37" s="6"/>
      <c r="B37" s="8" t="str">
        <f aca="false">IF(A37="","",COUNTIF('8D tracker'!$B$5:$B$204,A37))</f>
        <v/>
      </c>
      <c r="C37" s="8" t="str">
        <f aca="false">IF(A37="","",COUNTIFS('8D tracker'!$B$5:$B$204,A37,'8D tracker'!$S$5:$S$204,"&lt;&gt;Closed",'8D tracker'!$S$5:$S$204,"&lt;&gt;"))</f>
        <v/>
      </c>
      <c r="D37" s="8" t="str">
        <f aca="false">IF(A37="","",COUNTIFS('8D tracker'!$B$5:$B$204,A37,'8D tracker'!$S$5:$S$204,"Overdue"))</f>
        <v/>
      </c>
      <c r="E37" s="8" t="str">
        <f aca="false">IF(A37="","",COUNTIFS('8D tracker'!$B$5:$B$204,A37,'8D tracker'!$S$5:$S$204,"Closed"))</f>
        <v/>
      </c>
      <c r="F37" s="18" t="str">
        <f aca="false">IF(OR(A37="",E37=0),"",AVERAGEIFS('8D tracker'!$Q$5:$Q$204,'8D tracker'!$B$5:$B$204,A37,'8D tracker'!$S$5:$S$204,"Closed"))</f>
        <v/>
      </c>
      <c r="G37" s="19" t="str">
        <f aca="false">IF(A37="","",IF(COUNTIFS('8D tracker'!$B$5:$B$204,A37,'8D tracker'!$R$5:$R$204,"?*")=0,"",COUNTIFS('8D tracker'!$B$5:$B$204,A37,'8D tracker'!$R$5:$R$204,"Yes")/COUNTIFS('8D tracker'!$B$5:$B$204,A37,'8D tracker'!$R$5:$R$204,"?*")))</f>
        <v/>
      </c>
    </row>
    <row r="38" customFormat="false" ht="15" hidden="false" customHeight="false" outlineLevel="0" collapsed="false">
      <c r="A38" s="6"/>
      <c r="B38" s="8" t="str">
        <f aca="false">IF(A38="","",COUNTIF('8D tracker'!$B$5:$B$204,A38))</f>
        <v/>
      </c>
      <c r="C38" s="8" t="str">
        <f aca="false">IF(A38="","",COUNTIFS('8D tracker'!$B$5:$B$204,A38,'8D tracker'!$S$5:$S$204,"&lt;&gt;Closed",'8D tracker'!$S$5:$S$204,"&lt;&gt;"))</f>
        <v/>
      </c>
      <c r="D38" s="8" t="str">
        <f aca="false">IF(A38="","",COUNTIFS('8D tracker'!$B$5:$B$204,A38,'8D tracker'!$S$5:$S$204,"Overdue"))</f>
        <v/>
      </c>
      <c r="E38" s="8" t="str">
        <f aca="false">IF(A38="","",COUNTIFS('8D tracker'!$B$5:$B$204,A38,'8D tracker'!$S$5:$S$204,"Closed"))</f>
        <v/>
      </c>
      <c r="F38" s="18" t="str">
        <f aca="false">IF(OR(A38="",E38=0),"",AVERAGEIFS('8D tracker'!$Q$5:$Q$204,'8D tracker'!$B$5:$B$204,A38,'8D tracker'!$S$5:$S$204,"Closed"))</f>
        <v/>
      </c>
      <c r="G38" s="19" t="str">
        <f aca="false">IF(A38="","",IF(COUNTIFS('8D tracker'!$B$5:$B$204,A38,'8D tracker'!$R$5:$R$204,"?*")=0,"",COUNTIFS('8D tracker'!$B$5:$B$204,A38,'8D tracker'!$R$5:$R$204,"Yes")/COUNTIFS('8D tracker'!$B$5:$B$204,A38,'8D tracker'!$R$5:$R$204,"?*")))</f>
        <v/>
      </c>
    </row>
    <row r="39" customFormat="false" ht="15" hidden="false" customHeight="false" outlineLevel="0" collapsed="false">
      <c r="A39" s="6"/>
      <c r="B39" s="8" t="str">
        <f aca="false">IF(A39="","",COUNTIF('8D tracker'!$B$5:$B$204,A39))</f>
        <v/>
      </c>
      <c r="C39" s="8" t="str">
        <f aca="false">IF(A39="","",COUNTIFS('8D tracker'!$B$5:$B$204,A39,'8D tracker'!$S$5:$S$204,"&lt;&gt;Closed",'8D tracker'!$S$5:$S$204,"&lt;&gt;"))</f>
        <v/>
      </c>
      <c r="D39" s="8" t="str">
        <f aca="false">IF(A39="","",COUNTIFS('8D tracker'!$B$5:$B$204,A39,'8D tracker'!$S$5:$S$204,"Overdue"))</f>
        <v/>
      </c>
      <c r="E39" s="8" t="str">
        <f aca="false">IF(A39="","",COUNTIFS('8D tracker'!$B$5:$B$204,A39,'8D tracker'!$S$5:$S$204,"Closed"))</f>
        <v/>
      </c>
      <c r="F39" s="18" t="str">
        <f aca="false">IF(OR(A39="",E39=0),"",AVERAGEIFS('8D tracker'!$Q$5:$Q$204,'8D tracker'!$B$5:$B$204,A39,'8D tracker'!$S$5:$S$204,"Closed"))</f>
        <v/>
      </c>
      <c r="G39" s="19" t="str">
        <f aca="false">IF(A39="","",IF(COUNTIFS('8D tracker'!$B$5:$B$204,A39,'8D tracker'!$R$5:$R$204,"?*")=0,"",COUNTIFS('8D tracker'!$B$5:$B$204,A39,'8D tracker'!$R$5:$R$204,"Yes")/COUNTIFS('8D tracker'!$B$5:$B$204,A39,'8D tracker'!$R$5:$R$204,"?*")))</f>
        <v/>
      </c>
    </row>
    <row r="40" customFormat="false" ht="15" hidden="false" customHeight="false" outlineLevel="0" collapsed="false">
      <c r="A40" s="6"/>
      <c r="B40" s="8" t="str">
        <f aca="false">IF(A40="","",COUNTIF('8D tracker'!$B$5:$B$204,A40))</f>
        <v/>
      </c>
      <c r="C40" s="8" t="str">
        <f aca="false">IF(A40="","",COUNTIFS('8D tracker'!$B$5:$B$204,A40,'8D tracker'!$S$5:$S$204,"&lt;&gt;Closed",'8D tracker'!$S$5:$S$204,"&lt;&gt;"))</f>
        <v/>
      </c>
      <c r="D40" s="8" t="str">
        <f aca="false">IF(A40="","",COUNTIFS('8D tracker'!$B$5:$B$204,A40,'8D tracker'!$S$5:$S$204,"Overdue"))</f>
        <v/>
      </c>
      <c r="E40" s="8" t="str">
        <f aca="false">IF(A40="","",COUNTIFS('8D tracker'!$B$5:$B$204,A40,'8D tracker'!$S$5:$S$204,"Closed"))</f>
        <v/>
      </c>
      <c r="F40" s="18" t="str">
        <f aca="false">IF(OR(A40="",E40=0),"",AVERAGEIFS('8D tracker'!$Q$5:$Q$204,'8D tracker'!$B$5:$B$204,A40,'8D tracker'!$S$5:$S$204,"Closed"))</f>
        <v/>
      </c>
      <c r="G40" s="19" t="str">
        <f aca="false">IF(A40="","",IF(COUNTIFS('8D tracker'!$B$5:$B$204,A40,'8D tracker'!$R$5:$R$204,"?*")=0,"",COUNTIFS('8D tracker'!$B$5:$B$204,A40,'8D tracker'!$R$5:$R$204,"Yes")/COUNTIFS('8D tracker'!$B$5:$B$204,A40,'8D tracker'!$R$5:$R$204,"?*")))</f>
        <v/>
      </c>
    </row>
    <row r="41" customFormat="false" ht="15" hidden="false" customHeight="false" outlineLevel="0" collapsed="false">
      <c r="A41" s="6"/>
      <c r="B41" s="8" t="str">
        <f aca="false">IF(A41="","",COUNTIF('8D tracker'!$B$5:$B$204,A41))</f>
        <v/>
      </c>
      <c r="C41" s="8" t="str">
        <f aca="false">IF(A41="","",COUNTIFS('8D tracker'!$B$5:$B$204,A41,'8D tracker'!$S$5:$S$204,"&lt;&gt;Closed",'8D tracker'!$S$5:$S$204,"&lt;&gt;"))</f>
        <v/>
      </c>
      <c r="D41" s="8" t="str">
        <f aca="false">IF(A41="","",COUNTIFS('8D tracker'!$B$5:$B$204,A41,'8D tracker'!$S$5:$S$204,"Overdue"))</f>
        <v/>
      </c>
      <c r="E41" s="8" t="str">
        <f aca="false">IF(A41="","",COUNTIFS('8D tracker'!$B$5:$B$204,A41,'8D tracker'!$S$5:$S$204,"Closed"))</f>
        <v/>
      </c>
      <c r="F41" s="18" t="str">
        <f aca="false">IF(OR(A41="",E41=0),"",AVERAGEIFS('8D tracker'!$Q$5:$Q$204,'8D tracker'!$B$5:$B$204,A41,'8D tracker'!$S$5:$S$204,"Closed"))</f>
        <v/>
      </c>
      <c r="G41" s="19" t="str">
        <f aca="false">IF(A41="","",IF(COUNTIFS('8D tracker'!$B$5:$B$204,A41,'8D tracker'!$R$5:$R$204,"?*")=0,"",COUNTIFS('8D tracker'!$B$5:$B$204,A41,'8D tracker'!$R$5:$R$204,"Yes")/COUNTIFS('8D tracker'!$B$5:$B$204,A41,'8D tracker'!$R$5:$R$204,"?*")))</f>
        <v/>
      </c>
    </row>
    <row r="42" customFormat="false" ht="15" hidden="false" customHeight="false" outlineLevel="0" collapsed="false">
      <c r="A42" s="6"/>
      <c r="B42" s="8" t="str">
        <f aca="false">IF(A42="","",COUNTIF('8D tracker'!$B$5:$B$204,A42))</f>
        <v/>
      </c>
      <c r="C42" s="8" t="str">
        <f aca="false">IF(A42="","",COUNTIFS('8D tracker'!$B$5:$B$204,A42,'8D tracker'!$S$5:$S$204,"&lt;&gt;Closed",'8D tracker'!$S$5:$S$204,"&lt;&gt;"))</f>
        <v/>
      </c>
      <c r="D42" s="8" t="str">
        <f aca="false">IF(A42="","",COUNTIFS('8D tracker'!$B$5:$B$204,A42,'8D tracker'!$S$5:$S$204,"Overdue"))</f>
        <v/>
      </c>
      <c r="E42" s="8" t="str">
        <f aca="false">IF(A42="","",COUNTIFS('8D tracker'!$B$5:$B$204,A42,'8D tracker'!$S$5:$S$204,"Closed"))</f>
        <v/>
      </c>
      <c r="F42" s="18" t="str">
        <f aca="false">IF(OR(A42="",E42=0),"",AVERAGEIFS('8D tracker'!$Q$5:$Q$204,'8D tracker'!$B$5:$B$204,A42,'8D tracker'!$S$5:$S$204,"Closed"))</f>
        <v/>
      </c>
      <c r="G42" s="19" t="str">
        <f aca="false">IF(A42="","",IF(COUNTIFS('8D tracker'!$B$5:$B$204,A42,'8D tracker'!$R$5:$R$204,"?*")=0,"",COUNTIFS('8D tracker'!$B$5:$B$204,A42,'8D tracker'!$R$5:$R$204,"Yes")/COUNTIFS('8D tracker'!$B$5:$B$204,A42,'8D tracker'!$R$5:$R$204,"?*")))</f>
        <v/>
      </c>
    </row>
    <row r="43" customFormat="false" ht="15" hidden="false" customHeight="false" outlineLevel="0" collapsed="false">
      <c r="A43" s="6"/>
      <c r="B43" s="8" t="str">
        <f aca="false">IF(A43="","",COUNTIF('8D tracker'!$B$5:$B$204,A43))</f>
        <v/>
      </c>
      <c r="C43" s="8" t="str">
        <f aca="false">IF(A43="","",COUNTIFS('8D tracker'!$B$5:$B$204,A43,'8D tracker'!$S$5:$S$204,"&lt;&gt;Closed",'8D tracker'!$S$5:$S$204,"&lt;&gt;"))</f>
        <v/>
      </c>
      <c r="D43" s="8" t="str">
        <f aca="false">IF(A43="","",COUNTIFS('8D tracker'!$B$5:$B$204,A43,'8D tracker'!$S$5:$S$204,"Overdue"))</f>
        <v/>
      </c>
      <c r="E43" s="8" t="str">
        <f aca="false">IF(A43="","",COUNTIFS('8D tracker'!$B$5:$B$204,A43,'8D tracker'!$S$5:$S$204,"Closed"))</f>
        <v/>
      </c>
      <c r="F43" s="18" t="str">
        <f aca="false">IF(OR(A43="",E43=0),"",AVERAGEIFS('8D tracker'!$Q$5:$Q$204,'8D tracker'!$B$5:$B$204,A43,'8D tracker'!$S$5:$S$204,"Closed"))</f>
        <v/>
      </c>
      <c r="G43" s="19" t="str">
        <f aca="false">IF(A43="","",IF(COUNTIFS('8D tracker'!$B$5:$B$204,A43,'8D tracker'!$R$5:$R$204,"?*")=0,"",COUNTIFS('8D tracker'!$B$5:$B$204,A43,'8D tracker'!$R$5:$R$204,"Yes")/COUNTIFS('8D tracker'!$B$5:$B$204,A43,'8D tracker'!$R$5:$R$204,"?*")))</f>
        <v/>
      </c>
    </row>
    <row r="44" customFormat="false" ht="15" hidden="false" customHeight="false" outlineLevel="0" collapsed="false">
      <c r="A44" s="6"/>
      <c r="B44" s="8" t="str">
        <f aca="false">IF(A44="","",COUNTIF('8D tracker'!$B$5:$B$204,A44))</f>
        <v/>
      </c>
      <c r="C44" s="8" t="str">
        <f aca="false">IF(A44="","",COUNTIFS('8D tracker'!$B$5:$B$204,A44,'8D tracker'!$S$5:$S$204,"&lt;&gt;Closed",'8D tracker'!$S$5:$S$204,"&lt;&gt;"))</f>
        <v/>
      </c>
      <c r="D44" s="8" t="str">
        <f aca="false">IF(A44="","",COUNTIFS('8D tracker'!$B$5:$B$204,A44,'8D tracker'!$S$5:$S$204,"Overdue"))</f>
        <v/>
      </c>
      <c r="E44" s="8" t="str">
        <f aca="false">IF(A44="","",COUNTIFS('8D tracker'!$B$5:$B$204,A44,'8D tracker'!$S$5:$S$204,"Closed"))</f>
        <v/>
      </c>
      <c r="F44" s="18" t="str">
        <f aca="false">IF(OR(A44="",E44=0),"",AVERAGEIFS('8D tracker'!$Q$5:$Q$204,'8D tracker'!$B$5:$B$204,A44,'8D tracker'!$S$5:$S$204,"Closed"))</f>
        <v/>
      </c>
      <c r="G44" s="19" t="str">
        <f aca="false">IF(A44="","",IF(COUNTIFS('8D tracker'!$B$5:$B$204,A44,'8D tracker'!$R$5:$R$204,"?*")=0,"",COUNTIFS('8D tracker'!$B$5:$B$204,A44,'8D tracker'!$R$5:$R$204,"Yes")/COUNTIFS('8D tracker'!$B$5:$B$204,A44,'8D tracker'!$R$5:$R$204,"?*")))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20"/>
  </cols>
  <sheetData>
    <row r="1" customFormat="false" ht="19.7" hidden="false" customHeight="false" outlineLevel="0" collapsed="false">
      <c r="A1" s="1" t="s">
        <v>66</v>
      </c>
    </row>
    <row r="2" customFormat="false" ht="15" hidden="false" customHeight="false" outlineLevel="0" collapsed="false">
      <c r="A2" s="2" t="s">
        <v>67</v>
      </c>
    </row>
    <row r="4" customFormat="false" ht="15" hidden="false" customHeight="false" outlineLevel="0" collapsed="false">
      <c r="A4" s="11" t="s">
        <v>33</v>
      </c>
      <c r="B4" s="11" t="s">
        <v>68</v>
      </c>
      <c r="C4" s="11" t="s">
        <v>69</v>
      </c>
      <c r="D4" s="11" t="s">
        <v>70</v>
      </c>
    </row>
    <row r="5" customFormat="false" ht="15" hidden="false" customHeight="false" outlineLevel="0" collapsed="false">
      <c r="A5" s="6" t="s">
        <v>71</v>
      </c>
      <c r="B5" s="6" t="n">
        <v>24</v>
      </c>
      <c r="C5" s="6" t="n">
        <v>10</v>
      </c>
      <c r="D5" s="6" t="n">
        <v>30</v>
      </c>
    </row>
    <row r="6" customFormat="false" ht="15" hidden="false" customHeight="false" outlineLevel="0" collapsed="false">
      <c r="A6" s="6" t="s">
        <v>52</v>
      </c>
      <c r="B6" s="6" t="n">
        <v>24</v>
      </c>
      <c r="C6" s="6" t="n">
        <v>15</v>
      </c>
      <c r="D6" s="6" t="n">
        <v>45</v>
      </c>
    </row>
    <row r="7" customFormat="false" ht="15" hidden="false" customHeight="false" outlineLevel="0" collapsed="false">
      <c r="A7" s="6" t="s">
        <v>72</v>
      </c>
      <c r="B7" s="6" t="n">
        <v>48</v>
      </c>
      <c r="C7" s="6" t="n">
        <v>30</v>
      </c>
      <c r="D7" s="6" t="n">
        <v>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2026-10-27T09:54:55Z</dcterms:created>
  <dc:creator>openpyxl</dc:creator>
  <dc:description/>
  <dc:language>en-US</dc:language>
  <cp:lastModifiedBy/>
  <dcterms:modified xsi:type="dcterms:W3CDTF">2026-10-27T09:54:55Z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