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riteria" sheetId="2" state="visible" r:id="rId4"/>
    <sheet name="Scori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<sst xmlns="http://schemas.openxmlformats.org/spreadsheetml/2006/main" count="100" uniqueCount="83">
  <si>
    <t xml:space="preserve">RFx evaluation matrix (RFQ and RFP scoring)</t>
  </si>
  <si>
    <t xml:space="preserve">Free template by EvaluationsHub · evaluationshub.com</t>
  </si>
  <si>
    <t xml:space="preserve">What it is</t>
  </si>
  <si>
    <t xml:space="preserve">Score up to five bidders on weighted criteria with knockout requirements and automatic price scoring, so the award decision is documented and defensible.</t>
  </si>
  <si>
    <t xml:space="preserve">Lifecycle stage</t>
  </si>
  <si>
    <t xml:space="preserve">Intake and sourcing (InitiativesHub)</t>
  </si>
  <si>
    <t xml:space="preserve">How to use it</t>
  </si>
  <si>
    <t xml:space="preserve">Step 1</t>
  </si>
  <si>
    <t xml:space="preserve">On the Criteria sheet, set the weights. They must total 100%. Mark any must-have requirements as knockouts.</t>
  </si>
  <si>
    <t xml:space="preserve">Step 2</t>
  </si>
  <si>
    <t xml:space="preserve">On the Scoring sheet, enter the bidder names, each bidder's price and a score from 1 to 5 per criterion, and Pass or Fail for each knockout.</t>
  </si>
  <si>
    <t xml:space="preserve">Step 3</t>
  </si>
  <si>
    <t xml:space="preserve">Price is scored automatically: the lowest price gets 5, others get 5 x lowest price / their price.</t>
  </si>
  <si>
    <t xml:space="preserve">Step 4</t>
  </si>
  <si>
    <t xml:space="preserve">The ranking excludes bidders who fail a knockout. Record the award rationale at the bottom.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</si>
  <si>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</si>
  <si>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</si>
  <si>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</si>
  <si>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</si>
  <si>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</si>
  <si>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</si>
  <si>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</si>
  <si>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Assumption</t>
  </si>
  <si>
    <t xml:space="preserve">The criteria, weights and price formula are a common approach, not a rule. Agree them with stakeholders before bids are opened, and do not change them afterwards.</t>
  </si>
  <si>
    <t xml:space="preserve">Run this in EvaluationsHub</t>
  </si>
  <si>
    <t xml:space="preserve">Open this template in a free sandbox: https://evaluationshub.co/?utm_source=evaluationshub.com&amp;utm_medium=template-xlsx&amp;utm_campaign=rfx-evaluation-matrix#/signup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</si>
  <si>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</si>
  <si>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</si>
  <si>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Criteria and weights</t>
  </si>
  <si>
    <t xml:space="preserve">Yellow cells are editable. Weights must total 100%.</t>
  </si>
  <si>
    <t xml:space="preserve">Criterion</t>
  </si>
  <si>
    <t xml:space="preserve">Group</t>
  </si>
  <si>
    <t xml:space="preserve">Weight</t>
  </si>
  <si>
    <t xml:space="preserve">What a 5 looks like</t>
  </si>
  <si>
    <t xml:space="preserve">Total cost of ownership (price)</t>
  </si>
  <si>
    <t xml:space="preserve">Commercial</t>
  </si>
  <si>
    <t xml:space="preserve">Lowest evaluated price; scored automatically</t>
  </si>
  <si>
    <t xml:space="preserve">Technical fit to requirements</t>
  </si>
  <si>
    <t xml:space="preserve">Technical</t>
  </si>
  <si>
    <t xml:space="preserve">Meets every requirement, with clear evidence</t>
  </si>
  <si>
    <t xml:space="preserve">Quality system and track record</t>
  </si>
  <si>
    <t xml:space="preserve">Quality</t>
  </si>
  <si>
    <t xml:space="preserve">Certified, strong references, low defect history</t>
  </si>
  <si>
    <t xml:space="preserve">Delivery capacity and lead time</t>
  </si>
  <si>
    <t xml:space="preserve">Operations</t>
  </si>
  <si>
    <t xml:space="preserve">Capacity confirmed with buffer; lead time inside target</t>
  </si>
  <si>
    <t xml:space="preserve">Service, support and account management</t>
  </si>
  <si>
    <t xml:space="preserve">Service</t>
  </si>
  <si>
    <t xml:space="preserve">Named team, clear escalation, local support</t>
  </si>
  <si>
    <t xml:space="preserve">ESG performance</t>
  </si>
  <si>
    <t xml:space="preserve">ESG</t>
  </si>
  <si>
    <t xml:space="preserve">Strong rating or verified data, targets in place</t>
  </si>
  <si>
    <t xml:space="preserve">Risk: financial and continuity</t>
  </si>
  <si>
    <t xml:space="preserve">Risk</t>
  </si>
  <si>
    <t xml:space="preserve">Healthy finances, tested continuity plan</t>
  </si>
  <si>
    <t xml:space="preserve">Total</t>
  </si>
  <si>
    <t xml:space="preserve">Knockout requirement (must pass)</t>
  </si>
  <si>
    <t xml:space="preserve">Accepts our standard terms or agreed deviations</t>
  </si>
  <si>
    <t xml:space="preserve">Holds mandatory certificates for the scope</t>
  </si>
  <si>
    <t xml:space="preserve">Signs our supplier code of conduct</t>
  </si>
  <si>
    <t xml:space="preserve">Passes sanctions screening</t>
  </si>
  <si>
    <t xml:space="preserve">Bid scoring</t>
  </si>
  <si>
    <t xml:space="preserve">Enter bidder names in row 4. Yellow cells are inputs; grey cells are calculated. Example values are shown in blue fill.</t>
  </si>
  <si>
    <t xml:space="preserve">Bidder</t>
  </si>
  <si>
    <t xml:space="preserve">Brianza Plastics</t>
  </si>
  <si>
    <t xml:space="preserve">Lumen Packaging</t>
  </si>
  <si>
    <t xml:space="preserve">Ostrava Polymer</t>
  </si>
  <si>
    <t xml:space="preserve">Annual price (EUR)</t>
  </si>
  <si>
    <t xml:space="preserve">Bidder 1</t>
  </si>
  <si>
    <t xml:space="preserve">Bidder 2</t>
  </si>
  <si>
    <t xml:space="preserve">Bidder 3</t>
  </si>
  <si>
    <t xml:space="preserve">Bidder 4</t>
  </si>
  <si>
    <t xml:space="preserve">Bidder 5</t>
  </si>
  <si>
    <t xml:space="preserve">Weighted score (out of 5)</t>
  </si>
  <si>
    <t xml:space="preserve">Knockout requirement</t>
  </si>
  <si>
    <t xml:space="preserve">Pass or Fail</t>
  </si>
  <si>
    <t xml:space="preserve">Pass</t>
  </si>
  <si>
    <t xml:space="preserve">Fail</t>
  </si>
  <si>
    <t xml:space="preserve">Qualified?</t>
  </si>
  <si>
    <t xml:space="preserve">Rank (qualified bidders)</t>
  </si>
  <si>
    <t xml:space="preserve">Recommended bidder</t>
  </si>
  <si>
    <t xml:space="preserve">Award rationale</t>
  </si>
  <si>
    <t xml:space="preserve">Approved by and date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</si>
</sst>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#,##0"/>
    <numFmt numFmtId="167" formatCode="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FFF99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 diagonalUp="false" diagonalDown="false">
      <left style="thin">
        <color rgb="FFD0D5DD"/>
      </left>
      <right/>
      <top style="thin">
        <color rgb="FFD0D5DD"/>
      </top>
      <bottom/>
      <diagonal/>
    </border>
    <border diagonalUp="false" diagonalDown="false">
      <left style="thin">
        <color rgb="FFD0D5DD"/>
      </left>
      <right/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DE2E1"/>
        </patternFill>
      </fill>
    </dxf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EF5FF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rfx-evaluation-matri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15" hidden="false" customHeight="false" outlineLevel="0" collapsed="false">
      <c r="A8" s="3" t="s">
        <v>7</v>
      </c>
      <c r="B8" s="4" t="s">
        <v>8</v>
      </c>
    </row>
    <row r="9" customFormat="false" ht="23.85" hidden="false" customHeight="false" outlineLevel="0" collapsed="false">
      <c r="A9" s="3" t="s">
        <v>9</v>
      </c>
      <c r="B9" s="4" t="s">
        <v>10</v>
      </c>
    </row>
    <row r="10" customFormat="false" ht="1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23.8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rfx-evaluation-matrix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56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4" customFormat="false" ht="15" hidden="false" customHeight="false" outlineLevel="0" collapsed="false">
      <c r="A4" s="11" t="s">
        <v>30</v>
      </c>
      <c r="B4" s="11" t="s">
        <v>31</v>
      </c>
      <c r="C4" s="11" t="s">
        <v>32</v>
      </c>
      <c r="D4" s="11" t="s">
        <v>33</v>
      </c>
    </row>
    <row r="5" customFormat="false" ht="15" hidden="false" customHeight="false" outlineLevel="0" collapsed="false">
      <c r="A5" s="12" t="s">
        <v>34</v>
      </c>
      <c r="B5" s="6" t="s">
        <v>35</v>
      </c>
      <c r="C5" s="13" t="n">
        <v>0.3</v>
      </c>
      <c r="D5" s="6" t="s">
        <v>36</v>
      </c>
    </row>
    <row r="6" customFormat="false" ht="15" hidden="false" customHeight="false" outlineLevel="0" collapsed="false">
      <c r="A6" s="12" t="s">
        <v>37</v>
      </c>
      <c r="B6" s="6" t="s">
        <v>38</v>
      </c>
      <c r="C6" s="13" t="n">
        <v>0.2</v>
      </c>
      <c r="D6" s="6" t="s">
        <v>39</v>
      </c>
    </row>
    <row r="7" customFormat="false" ht="15" hidden="false" customHeight="false" outlineLevel="0" collapsed="false">
      <c r="A7" s="12" t="s">
        <v>40</v>
      </c>
      <c r="B7" s="6" t="s">
        <v>41</v>
      </c>
      <c r="C7" s="13" t="n">
        <v>0.15</v>
      </c>
      <c r="D7" s="6" t="s">
        <v>42</v>
      </c>
    </row>
    <row r="8" customFormat="false" ht="15" hidden="false" customHeight="false" outlineLevel="0" collapsed="false">
      <c r="A8" s="12" t="s">
        <v>43</v>
      </c>
      <c r="B8" s="6" t="s">
        <v>44</v>
      </c>
      <c r="C8" s="13" t="n">
        <v>0.1</v>
      </c>
      <c r="D8" s="6" t="s">
        <v>45</v>
      </c>
    </row>
    <row r="9" customFormat="false" ht="15" hidden="false" customHeight="false" outlineLevel="0" collapsed="false">
      <c r="A9" s="12" t="s">
        <v>46</v>
      </c>
      <c r="B9" s="6" t="s">
        <v>47</v>
      </c>
      <c r="C9" s="13" t="n">
        <v>0.1</v>
      </c>
      <c r="D9" s="6" t="s">
        <v>48</v>
      </c>
    </row>
    <row r="10" customFormat="false" ht="15" hidden="false" customHeight="false" outlineLevel="0" collapsed="false">
      <c r="A10" s="12" t="s">
        <v>49</v>
      </c>
      <c r="B10" s="6" t="s">
        <v>50</v>
      </c>
      <c r="C10" s="13" t="n">
        <v>0.1</v>
      </c>
      <c r="D10" s="6" t="s">
        <v>51</v>
      </c>
    </row>
    <row r="11" customFormat="false" ht="15" hidden="false" customHeight="false" outlineLevel="0" collapsed="false">
      <c r="A11" s="12" t="s">
        <v>52</v>
      </c>
      <c r="B11" s="6" t="s">
        <v>53</v>
      </c>
      <c r="C11" s="13" t="n">
        <v>0.05</v>
      </c>
      <c r="D11" s="6" t="s">
        <v>54</v>
      </c>
    </row>
    <row r="12" customFormat="false" ht="15" hidden="false" customHeight="false" outlineLevel="0" collapsed="false">
      <c r="A12" s="12" t="s">
        <v>55</v>
      </c>
      <c r="C12" s="14" t="n">
        <f aca="false">SUM(C5:C11)</f>
        <v>1</v>
      </c>
      <c r="D12" s="12" t="str">
        <f aca="false">IF(ROUND(C12,4)=1,"OK","Weights must total 100%")</f>
        <v>OK</v>
      </c>
    </row>
    <row r="14" customFormat="false" ht="15" hidden="false" customHeight="false" outlineLevel="0" collapsed="false">
      <c r="A14" s="11" t="s">
        <v>56</v>
      </c>
    </row>
    <row r="15" customFormat="false" ht="15" hidden="false" customHeight="false" outlineLevel="0" collapsed="false">
      <c r="A15" s="6" t="s">
        <v>57</v>
      </c>
    </row>
    <row r="16" customFormat="false" ht="15" hidden="false" customHeight="false" outlineLevel="0" collapsed="false">
      <c r="A16" s="6" t="s">
        <v>58</v>
      </c>
    </row>
    <row r="17" customFormat="false" ht="15" hidden="false" customHeight="false" outlineLevel="0" collapsed="false">
      <c r="A17" s="6" t="s">
        <v>59</v>
      </c>
    </row>
    <row r="18" customFormat="false" ht="15" hidden="false" customHeight="false" outlineLevel="0" collapsed="false">
      <c r="A18" s="6" t="s">
        <v>60</v>
      </c>
    </row>
  </sheetData>
  <conditionalFormatting sqref="D12">
    <cfRule type="cellIs" priority="2" operator="notEqual" aboveAverage="0" equalAverage="0" bottom="0" percent="0" rank="0" text="" dxfId="0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9"/>
    <col collapsed="false" customWidth="true" hidden="false" outlineLevel="0" max="7" min="3" style="0" width="18"/>
  </cols>
  <sheetData>
    <row r="1" customFormat="false" ht="19.7" hidden="false" customHeight="false" outlineLevel="0" collapsed="false">
      <c r="A1" s="1" t="s">
        <v>61</v>
      </c>
    </row>
    <row r="2" customFormat="false" ht="15" hidden="false" customHeight="false" outlineLevel="0" collapsed="false">
      <c r="A2" s="2" t="s">
        <v>62</v>
      </c>
    </row>
    <row r="4" customFormat="false" ht="15" hidden="false" customHeight="false" outlineLevel="0" collapsed="false">
      <c r="A4" s="12" t="s">
        <v>63</v>
      </c>
      <c r="B4" s="12" t="s">
        <v>32</v>
      </c>
      <c r="C4" s="15" t="s">
        <v>64</v>
      </c>
      <c r="D4" s="15" t="s">
        <v>65</v>
      </c>
      <c r="E4" s="15" t="s">
        <v>66</v>
      </c>
      <c r="F4" s="6"/>
      <c r="G4" s="6"/>
    </row>
    <row r="5" customFormat="false" ht="15" hidden="false" customHeight="false" outlineLevel="0" collapsed="false">
      <c r="A5" s="12" t="s">
        <v>67</v>
      </c>
      <c r="C5" s="16" t="n">
        <v>182000</v>
      </c>
      <c r="D5" s="16" t="n">
        <v>169500</v>
      </c>
      <c r="E5" s="16" t="n">
        <v>176000</v>
      </c>
      <c r="F5" s="17"/>
      <c r="G5" s="17"/>
    </row>
    <row r="7" customFormat="false" ht="15" hidden="false" customHeight="false" outlineLevel="0" collapsed="false">
      <c r="A7" s="11" t="s">
        <v>30</v>
      </c>
      <c r="B7" s="11" t="s">
        <v>32</v>
      </c>
      <c r="C7" s="11" t="s">
        <v>68</v>
      </c>
      <c r="D7" s="11" t="s">
        <v>69</v>
      </c>
      <c r="E7" s="11" t="s">
        <v>70</v>
      </c>
      <c r="F7" s="11" t="s">
        <v>71</v>
      </c>
      <c r="G7" s="11" t="s">
        <v>72</v>
      </c>
    </row>
    <row r="8" customFormat="false" ht="15" hidden="false" customHeight="false" outlineLevel="0" collapsed="false">
      <c r="A8" s="12" t="str">
        <f aca="false">Criteria!A5</f>
        <v>Total cost of ownership (price)</v>
      </c>
      <c r="B8" s="18" t="n">
        <f aca="false">Criteria!C5</f>
        <v>0.3</v>
      </c>
      <c r="C8" s="19" t="n">
        <f aca="false">IF(C5="","",IF(MIN($C$5:$G$5)=0,"",5*MIN($C$5:$G$5)/C5))</f>
        <v>4.65659340659341</v>
      </c>
      <c r="D8" s="19" t="n">
        <f aca="false">IF(D5="","",IF(MIN($C$5:$G$5)=0,"",5*MIN($C$5:$G$5)/D5))</f>
        <v>5</v>
      </c>
      <c r="E8" s="19" t="n">
        <f aca="false">IF(E5="","",IF(MIN($C$5:$G$5)=0,"",5*MIN($C$5:$G$5)/E5))</f>
        <v>4.81534090909091</v>
      </c>
      <c r="F8" s="19" t="str">
        <f aca="false">IF(F5="","",IF(MIN($C$5:$G$5)=0,"",5*MIN($C$5:$G$5)/F5))</f>
        <v/>
      </c>
      <c r="G8" s="19" t="str">
        <f aca="false">IF(G5="","",IF(MIN($C$5:$G$5)=0,"",5*MIN($C$5:$G$5)/G5))</f>
        <v/>
      </c>
    </row>
    <row r="9" customFormat="false" ht="15" hidden="false" customHeight="false" outlineLevel="0" collapsed="false">
      <c r="A9" s="12" t="str">
        <f aca="false">Criteria!A6</f>
        <v>Technical fit to requirements</v>
      </c>
      <c r="B9" s="18" t="n">
        <f aca="false">Criteria!C6</f>
        <v>0.2</v>
      </c>
      <c r="C9" s="15" t="n">
        <v>4</v>
      </c>
      <c r="D9" s="15" t="n">
        <v>3</v>
      </c>
      <c r="E9" s="15" t="n">
        <v>4</v>
      </c>
      <c r="F9" s="6"/>
      <c r="G9" s="6"/>
    </row>
    <row r="10" customFormat="false" ht="15" hidden="false" customHeight="false" outlineLevel="0" collapsed="false">
      <c r="A10" s="12" t="str">
        <f aca="false">Criteria!A7</f>
        <v>Quality system and track record</v>
      </c>
      <c r="B10" s="18" t="n">
        <f aca="false">Criteria!C7</f>
        <v>0.15</v>
      </c>
      <c r="C10" s="15" t="n">
        <v>4</v>
      </c>
      <c r="D10" s="15" t="n">
        <v>4</v>
      </c>
      <c r="E10" s="15" t="n">
        <v>3</v>
      </c>
      <c r="F10" s="6"/>
      <c r="G10" s="6"/>
    </row>
    <row r="11" customFormat="false" ht="15" hidden="false" customHeight="false" outlineLevel="0" collapsed="false">
      <c r="A11" s="12" t="str">
        <f aca="false">Criteria!A8</f>
        <v>Delivery capacity and lead time</v>
      </c>
      <c r="B11" s="18" t="n">
        <f aca="false">Criteria!C8</f>
        <v>0.1</v>
      </c>
      <c r="C11" s="15" t="n">
        <v>3</v>
      </c>
      <c r="D11" s="15" t="n">
        <v>4</v>
      </c>
      <c r="E11" s="15" t="n">
        <v>4</v>
      </c>
      <c r="F11" s="6"/>
      <c r="G11" s="6"/>
    </row>
    <row r="12" customFormat="false" ht="15" hidden="false" customHeight="false" outlineLevel="0" collapsed="false">
      <c r="A12" s="12" t="str">
        <f aca="false">Criteria!A9</f>
        <v>Service, support and account management</v>
      </c>
      <c r="B12" s="18" t="n">
        <f aca="false">Criteria!C9</f>
        <v>0.1</v>
      </c>
      <c r="C12" s="15" t="n">
        <v>4</v>
      </c>
      <c r="D12" s="15" t="n">
        <v>3</v>
      </c>
      <c r="E12" s="15" t="n">
        <v>3</v>
      </c>
      <c r="F12" s="6"/>
      <c r="G12" s="6"/>
    </row>
    <row r="13" customFormat="false" ht="15" hidden="false" customHeight="false" outlineLevel="0" collapsed="false">
      <c r="A13" s="12" t="str">
        <f aca="false">Criteria!A10</f>
        <v>ESG performance</v>
      </c>
      <c r="B13" s="18" t="n">
        <f aca="false">Criteria!C10</f>
        <v>0.1</v>
      </c>
      <c r="C13" s="15" t="n">
        <v>4</v>
      </c>
      <c r="D13" s="15" t="n">
        <v>3</v>
      </c>
      <c r="E13" s="15" t="n">
        <v>3</v>
      </c>
      <c r="F13" s="6"/>
      <c r="G13" s="6"/>
    </row>
    <row r="14" customFormat="false" ht="15" hidden="false" customHeight="false" outlineLevel="0" collapsed="false">
      <c r="A14" s="12" t="str">
        <f aca="false">Criteria!A11</f>
        <v>Risk: financial and continuity</v>
      </c>
      <c r="B14" s="18" t="n">
        <f aca="false">Criteria!C11</f>
        <v>0.05</v>
      </c>
      <c r="C14" s="15" t="n">
        <v>3</v>
      </c>
      <c r="D14" s="15" t="n">
        <v>4</v>
      </c>
      <c r="E14" s="15" t="n">
        <v>2</v>
      </c>
      <c r="F14" s="6"/>
      <c r="G14" s="6"/>
    </row>
    <row r="15" customFormat="false" ht="15" hidden="false" customHeight="false" outlineLevel="0" collapsed="false">
      <c r="A15" s="12" t="s">
        <v>73</v>
      </c>
      <c r="C15" s="20" t="n">
        <f aca="false">IF(C4="","",IF(COUNT(C8:C14)&lt;7,"Incomplete",SUMPRODUCT($B$8:$B$14,C8:C14)))</f>
        <v>4.04697802197802</v>
      </c>
      <c r="D15" s="20" t="n">
        <f aca="false">IF(D4="","",IF(COUNT(D8:D14)&lt;7,"Incomplete",SUMPRODUCT($B$8:$B$14,D8:D14)))</f>
        <v>3.9</v>
      </c>
      <c r="E15" s="20" t="n">
        <f aca="false">IF(E4="","",IF(COUNT(E8:E14)&lt;7,"Incomplete",SUMPRODUCT($B$8:$B$14,E8:E14)))</f>
        <v>3.79460227272727</v>
      </c>
      <c r="F15" s="20" t="str">
        <f aca="false">IF(F4="","",IF(COUNT(F8:F14)&lt;7,"Incomplete",SUMPRODUCT($B$8:$B$14,F8:F14)))</f>
        <v/>
      </c>
      <c r="G15" s="20" t="str">
        <f aca="false">IF(G4="","",IF(COUNT(G8:G14)&lt;7,"Incomplete",SUMPRODUCT($B$8:$B$14,G8:G14)))</f>
        <v/>
      </c>
    </row>
    <row r="17" customFormat="false" ht="15" hidden="false" customHeight="false" outlineLevel="0" collapsed="false">
      <c r="A17" s="11" t="s">
        <v>74</v>
      </c>
      <c r="B17" s="11"/>
      <c r="C17" s="11" t="s">
        <v>75</v>
      </c>
      <c r="D17" s="11" t="s">
        <v>75</v>
      </c>
      <c r="E17" s="11" t="s">
        <v>75</v>
      </c>
      <c r="F17" s="11" t="s">
        <v>75</v>
      </c>
      <c r="G17" s="11" t="s">
        <v>75</v>
      </c>
    </row>
    <row r="18" customFormat="false" ht="23.85" hidden="false" customHeight="false" outlineLevel="0" collapsed="false">
      <c r="A18" s="12" t="str">
        <f aca="false">Criteria!A15</f>
        <v>Accepts our standard terms or agreed deviations</v>
      </c>
      <c r="C18" s="15" t="s">
        <v>76</v>
      </c>
      <c r="D18" s="15" t="s">
        <v>76</v>
      </c>
      <c r="E18" s="15" t="s">
        <v>76</v>
      </c>
      <c r="F18" s="6"/>
      <c r="G18" s="6"/>
    </row>
    <row r="19" customFormat="false" ht="15" hidden="false" customHeight="false" outlineLevel="0" collapsed="false">
      <c r="A19" s="12" t="str">
        <f aca="false">Criteria!A16</f>
        <v>Holds mandatory certificates for the scope</v>
      </c>
      <c r="C19" s="15" t="s">
        <v>76</v>
      </c>
      <c r="D19" s="15" t="s">
        <v>76</v>
      </c>
      <c r="E19" s="15" t="s">
        <v>77</v>
      </c>
      <c r="F19" s="6"/>
      <c r="G19" s="6"/>
    </row>
    <row r="20" customFormat="false" ht="15" hidden="false" customHeight="false" outlineLevel="0" collapsed="false">
      <c r="A20" s="12" t="str">
        <f aca="false">Criteria!A17</f>
        <v>Signs our supplier code of conduct</v>
      </c>
      <c r="C20" s="15" t="s">
        <v>76</v>
      </c>
      <c r="D20" s="15" t="s">
        <v>76</v>
      </c>
      <c r="E20" s="15" t="s">
        <v>76</v>
      </c>
      <c r="F20" s="6"/>
      <c r="G20" s="6"/>
    </row>
    <row r="21" customFormat="false" ht="15" hidden="false" customHeight="false" outlineLevel="0" collapsed="false">
      <c r="A21" s="12" t="str">
        <f aca="false">Criteria!A18</f>
        <v>Passes sanctions screening</v>
      </c>
      <c r="C21" s="15" t="s">
        <v>76</v>
      </c>
      <c r="D21" s="15" t="s">
        <v>76</v>
      </c>
      <c r="E21" s="15" t="s">
        <v>76</v>
      </c>
      <c r="F21" s="6"/>
      <c r="G21" s="6"/>
    </row>
    <row r="23" customFormat="false" ht="15" hidden="false" customHeight="false" outlineLevel="0" collapsed="false">
      <c r="A23" s="12" t="s">
        <v>78</v>
      </c>
      <c r="C23" s="21" t="str">
        <f aca="false">IF(C4="","",IF(COUNTIF(C18:C21,"Fail")&gt;0,"No: knockout failed",IF(COUNTIF(C18:C21,"Pass")&lt;4,"Incomplete","Yes")))</f>
        <v>Yes</v>
      </c>
      <c r="D23" s="21" t="str">
        <f aca="false">IF(D4="","",IF(COUNTIF(D18:D21,"Fail")&gt;0,"No: knockout failed",IF(COUNTIF(D18:D21,"Pass")&lt;4,"Incomplete","Yes")))</f>
        <v>Yes</v>
      </c>
      <c r="E23" s="21" t="str">
        <f aca="false">IF(E4="","",IF(COUNTIF(E18:E21,"Fail")&gt;0,"No: knockout failed",IF(COUNTIF(E18:E21,"Pass")&lt;4,"Incomplete","Yes")))</f>
        <v>No: knockout failed</v>
      </c>
      <c r="F23" s="21" t="str">
        <f aca="false">IF(F4="","",IF(COUNTIF(F18:F21,"Fail")&gt;0,"No: knockout failed",IF(COUNTIF(F18:F21,"Pass")&lt;4,"Incomplete","Yes")))</f>
        <v/>
      </c>
      <c r="G23" s="21" t="str">
        <f aca="false">IF(G4="","",IF(COUNTIF(G18:G21,"Fail")&gt;0,"No: knockout failed",IF(COUNTIF(G18:G21,"Pass")&lt;4,"Incomplete","Yes")))</f>
        <v/>
      </c>
    </row>
    <row r="24" customFormat="false" ht="15" hidden="false" customHeight="false" outlineLevel="0" collapsed="false">
      <c r="A24" s="12" t="s">
        <v>79</v>
      </c>
      <c r="C24" s="21" t="n">
        <f aca="false">IF(C23&lt;&gt;"Yes","",SUMPRODUCT(($C$23:$G$23="Yes")*(ISNUMBER($C$15:$G$15))*($C$15:$G$15&gt;C15))+1)</f>
        <v>1</v>
      </c>
      <c r="D24" s="21" t="n">
        <f aca="false">IF(D23&lt;&gt;"Yes","",SUMPRODUCT(($C$23:$G$23="Yes")*(ISNUMBER($C$15:$G$15))*($C$15:$G$15&gt;D15))+1)</f>
        <v>2</v>
      </c>
      <c r="E24" s="21" t="str">
        <f aca="false">IF(E23&lt;&gt;"Yes","",SUMPRODUCT(($C$23:$G$23="Yes")*(ISNUMBER($C$15:$G$15))*($C$15:$G$15&gt;E15))+1)</f>
        <v/>
      </c>
      <c r="F24" s="21" t="str">
        <f aca="false">IF(F23&lt;&gt;"Yes","",SUMPRODUCT(($C$23:$G$23="Yes")*(ISNUMBER($C$15:$G$15))*($C$15:$G$15&gt;F15))+1)</f>
        <v/>
      </c>
      <c r="G24" s="21" t="str">
        <f aca="false">IF(G23&lt;&gt;"Yes","",SUMPRODUCT(($C$23:$G$23="Yes")*(ISNUMBER($C$15:$G$15))*($C$15:$G$15&gt;G15))+1)</f>
        <v/>
      </c>
    </row>
    <row r="26" customFormat="false" ht="15" hidden="false" customHeight="false" outlineLevel="0" collapsed="false">
      <c r="A26" s="22" t="s">
        <v>80</v>
      </c>
      <c r="C26" s="12" t="str">
        <f aca="false">IF(COUNTIF(C24:G24,1)=0,"Complete the scoring",INDEX(C4:G4,MATCH(1,C24:G24,0)))</f>
        <v>Brianza Plastics</v>
      </c>
      <c r="D26" s="12"/>
      <c r="E26" s="12"/>
      <c r="F26" s="12"/>
      <c r="G26" s="12"/>
    </row>
    <row r="27" customFormat="false" ht="15" hidden="false" customHeight="false" outlineLevel="0" collapsed="false">
      <c r="A27" s="12" t="s">
        <v>81</v>
      </c>
      <c r="C27" s="23"/>
      <c r="D27" s="23"/>
      <c r="E27" s="23"/>
      <c r="F27" s="23"/>
      <c r="G27" s="23"/>
    </row>
    <row r="28" customFormat="false" ht="15" hidden="false" customHeight="false" outlineLevel="0" collapsed="false">
      <c r="C28" s="23"/>
      <c r="D28" s="23"/>
      <c r="E28" s="23"/>
      <c r="F28" s="23"/>
      <c r="G28" s="23"/>
    </row>
    <row r="29" customFormat="false" ht="15" hidden="false" customHeight="false" outlineLevel="0" collapsed="false">
      <c r="C29" s="23"/>
      <c r="D29" s="23"/>
      <c r="E29" s="23"/>
      <c r="F29" s="23"/>
      <c r="G29" s="23"/>
    </row>
    <row r="31" customFormat="false" ht="15" hidden="false" customHeight="false" outlineLevel="0" collapsed="false">
      <c r="A31" s="12" t="s">
        <v>82</v>
      </c>
      <c r="C31" s="24"/>
      <c r="D31" s="24"/>
      <c r="E31" s="24"/>
      <c r="F31" s="24"/>
      <c r="G31" s="24"/>
    </row>
  </sheetData>
  <mergeCells count="3">
    <mergeCell ref="C26:G26"/>
    <mergeCell ref="C27:G29"/>
    <mergeCell ref="C31:G31"/>
  </mergeCells>
  <conditionalFormatting sqref="C18:G21">
    <cfRule type="cellIs" priority="2" operator="equal" aboveAverage="0" equalAverage="0" bottom="0" percent="0" rank="0" text="" dxfId="1">
      <formula>"Fail"</formula>
    </cfRule>
  </conditionalFormatting>
  <dataValidations count="2">
    <dataValidation allowBlank="false" error="Enter a score from 1 to 5" errorStyle="stop" operator="between" showDropDown="false" showErrorMessage="true" showInputMessage="false" sqref="C9:G14" type="decimal">
      <formula1>1</formula1>
      <formula2>5</formula2>
    </dataValidation>
    <dataValidation allowBlank="true" errorStyle="stop" operator="between" showDropDown="false" showErrorMessage="false" showInputMessage="false" sqref="C18:G21" type="list">
      <formula1>"Pass,Fail"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2026-10-27T09:54:56Z</dcterms:created>
  <dc:creator>openpyxl</dc:creator>
  <dc:description/>
  <dc:language>en-US</dc:language>
  <cp:lastModifiedBy/>
  <dcterms:modified xsi:type="dcterms:W3CDTF">2026-10-27T09:54:56Z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