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<sst xmlns="http://schemas.openxmlformats.org/spreadsheetml/2006/main" count="156" uniqueCount="113">
  <si>
    <t xml:space="preserve">Pharma and life sciences supplier self-assessment</t>
  </si>
  <si>
    <t xml:space="preserve">Free template by EvaluationsHub · evaluationshub.com</t>
  </si>
  <si>
    <t xml:space="preserve">What it is</t>
  </si>
  <si>
    <t xml:space="preserve">A self-assessment for suppliers of materials, components and services to regulated pharma, biotech and medical device manufacturers, covering GMP, quality agreements, change control, data integrity and distribution.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</si>
  <si>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</si>
  <si>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</si>
  <si>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</si>
  <si>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</si>
  <si>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</si>
  <si>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</si>
  <si>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</si>
  <si>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</si>
  <si>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 The rating stays In progress until every question is answered.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</si>
  <si>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</si>
  <si>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</si>
  <si>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</si>
  <si>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</si>
  <si>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</si>
  <si>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</si>
  <si>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</si>
  <si>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</si>
  <si>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</si>
  <si>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</si>
  <si>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Aligned with common GMP and GDP expectations. It is not a qualification audit and does not replace your supplier qualification procedure, quality agreement or on-site audit.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</si>
  <si>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</si>
  <si>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https://evaluationshub.co/?utm_source=evaluationshub.com&amp;utm_medium=template-xlsx&amp;utm_campaign=pharma-life-sciences-supplier-survey#/signup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</si>
  <si>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</si>
  <si>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</si>
  <si>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</si>
  <si>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</si>
  <si>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</si>
  <si>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Nordlys Excipients AS</t>
  </si>
  <si>
    <t xml:space="preserve">Site address</t>
  </si>
  <si>
    <t xml:space="preserve">Example: Industriveien 4, Drammen, Norway</t>
  </si>
  <si>
    <t xml:space="preserve">Contact name and role</t>
  </si>
  <si>
    <t xml:space="preserve">Example: Ingrid Holm, QA manager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</si>
  <si>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</si>
  <si>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</si>
  <si>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</si>
  <si>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</si>
  <si>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</si>
  <si>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</si>
  <si>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</si>
  <si>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</si>
  <si>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</si>
  <si>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</si>
  <si>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</si>
  <si>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</si>
  <si>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Quality system and certification</t>
  </si>
  <si>
    <t xml:space="preserve">Do you operate a quality management system that meets GMP requirements for the products you supply (or ISO 13485 for medical devices)?</t>
  </si>
  <si>
    <t xml:space="preserve">Yes</t>
  </si>
  <si>
    <t xml:space="preserve">GMP certificate from national authority, last inspection March 2026, no critical observations</t>
  </si>
  <si>
    <t xml:space="preserve">Critical</t>
  </si>
  <si>
    <t xml:space="preserve">1.2</t>
  </si>
  <si>
    <t xml:space="preserve">Have you been inspected by a regulatory authority in the last three years, and can you share the outcome?</t>
  </si>
  <si>
    <t xml:space="preserve">Standard</t>
  </si>
  <si>
    <t xml:space="preserve">1.3</t>
  </si>
  <si>
    <t xml:space="preserve">Will you sign a quality agreement defining responsibilities for quality and compliance?</t>
  </si>
  <si>
    <t xml:space="preserve">2.1</t>
  </si>
  <si>
    <t xml:space="preserve">Change control and deviations</t>
  </si>
  <si>
    <t xml:space="preserve">Do you notify us in advance of changes to materials, process, site or specifications?</t>
  </si>
  <si>
    <t xml:space="preserve">2.2</t>
  </si>
  <si>
    <t xml:space="preserve">Do you investigate deviations and out-of-specification results with root cause analysis?</t>
  </si>
  <si>
    <t xml:space="preserve">2.3</t>
  </si>
  <si>
    <t xml:space="preserve">Do you run a CAPA process with effectiveness checks?</t>
  </si>
  <si>
    <t xml:space="preserve">3.1</t>
  </si>
  <si>
    <t xml:space="preserve">Data integrity and computerised systems</t>
  </si>
  <si>
    <t xml:space="preserve">Do your records meet data integrity principles (attributable, legible, contemporaneous, original, accurate)?</t>
  </si>
  <si>
    <t xml:space="preserve">3.2</t>
  </si>
  <si>
    <t xml:space="preserve">Are computerised systems that affect product quality validated?</t>
  </si>
  <si>
    <t xml:space="preserve">3.3</t>
  </si>
  <si>
    <t xml:space="preserve">Do you control audit trails and user access on GMP systems?</t>
  </si>
  <si>
    <t xml:space="preserve">4.1</t>
  </si>
  <si>
    <t xml:space="preserve">Materials, testing and release</t>
  </si>
  <si>
    <t xml:space="preserve">Do you test each batch against the agreed specification and issue a certificate of analysis?</t>
  </si>
  <si>
    <t xml:space="preserve">4.2</t>
  </si>
  <si>
    <t xml:space="preserve">Do you qualify your own suppliers of starting materials?</t>
  </si>
  <si>
    <t xml:space="preserve">4.3</t>
  </si>
  <si>
    <t xml:space="preserve">Do you hold TSE/BSE, residual solvents and elemental impurities statements where relevant?</t>
  </si>
  <si>
    <t xml:space="preserve">4.4</t>
  </si>
  <si>
    <t xml:space="preserve">Do you retain reference and retention samples for the agreed period?</t>
  </si>
  <si>
    <t xml:space="preserve">5.1</t>
  </si>
  <si>
    <t xml:space="preserve">Storage and distribution</t>
  </si>
  <si>
    <t xml:space="preserve">Do you store and ship in line with Good Distribution Practice where it applies?</t>
  </si>
  <si>
    <t xml:space="preserve">5.2</t>
  </si>
  <si>
    <t xml:space="preserve">Do you control and record temperature for sensitive products throughout transport?</t>
  </si>
  <si>
    <t xml:space="preserve">5.3</t>
  </si>
  <si>
    <t xml:space="preserve">Do you have measures against counterfeit and falsified products?</t>
  </si>
  <si>
    <t xml:space="preserve">6.1</t>
  </si>
  <si>
    <t xml:space="preserve">Business continuity and capacity</t>
  </si>
  <si>
    <t xml:space="preserve">Do you have a business continuity plan covering single-source materials and key equipment?</t>
  </si>
  <si>
    <t xml:space="preserve">6.2</t>
  </si>
  <si>
    <t xml:space="preserve">Can you give advance notice of supply shortages or discontinuation?</t>
  </si>
  <si>
    <t xml:space="preserve">7.1</t>
  </si>
  <si>
    <t xml:space="preserve">ESG and ethics</t>
  </si>
  <si>
    <t xml:space="preserve">Have you signed or adopted a supplier code of conduct covering ethics, labour and environment?</t>
  </si>
  <si>
    <t xml:space="preserve">7.2</t>
  </si>
  <si>
    <t xml:space="preserve">Do you measure greenhouse gas emissions and have reduction targets?</t>
  </si>
  <si>
    <t xml:space="preserve">7.3</t>
  </si>
  <si>
    <t xml:space="preserve">Do you have an anti-bribery and corruption policy with training?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</si>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</sst>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pharma-life-sciences-supplier-survey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23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pharma-life-sciences-supplier-survey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46.2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57.4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23.8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23.8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8" t="s">
        <v>55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15" hidden="false" customHeight="false" outlineLevel="0" collapsed="false">
      <c r="A11" s="8" t="s">
        <v>56</v>
      </c>
      <c r="B11" s="8" t="s">
        <v>48</v>
      </c>
      <c r="C11" s="8" t="s">
        <v>57</v>
      </c>
      <c r="D11" s="6"/>
      <c r="E11" s="6"/>
      <c r="F11" s="16" t="s">
        <v>52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15" hidden="false" customHeight="false" outlineLevel="0" collapsed="false">
      <c r="A12" s="8" t="s">
        <v>58</v>
      </c>
      <c r="B12" s="8" t="s">
        <v>59</v>
      </c>
      <c r="C12" s="8" t="s">
        <v>60</v>
      </c>
      <c r="D12" s="6"/>
      <c r="E12" s="6"/>
      <c r="F12" s="16" t="s">
        <v>52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15" hidden="false" customHeight="false" outlineLevel="0" collapsed="false">
      <c r="A13" s="8" t="s">
        <v>61</v>
      </c>
      <c r="B13" s="8" t="s">
        <v>59</v>
      </c>
      <c r="C13" s="8" t="s">
        <v>62</v>
      </c>
      <c r="D13" s="6"/>
      <c r="E13" s="6"/>
      <c r="F13" s="16" t="s">
        <v>52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15" hidden="false" customHeight="false" outlineLevel="0" collapsed="false">
      <c r="A14" s="8" t="s">
        <v>63</v>
      </c>
      <c r="B14" s="8" t="s">
        <v>59</v>
      </c>
      <c r="C14" s="8" t="s">
        <v>64</v>
      </c>
      <c r="D14" s="6"/>
      <c r="E14" s="6"/>
      <c r="F14" s="8" t="s">
        <v>55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23.85" hidden="false" customHeight="false" outlineLevel="0" collapsed="false">
      <c r="A15" s="8" t="s">
        <v>65</v>
      </c>
      <c r="B15" s="8" t="s">
        <v>66</v>
      </c>
      <c r="C15" s="8" t="s">
        <v>67</v>
      </c>
      <c r="D15" s="6"/>
      <c r="E15" s="6"/>
      <c r="F15" s="16" t="s">
        <v>52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23.85" hidden="false" customHeight="false" outlineLevel="0" collapsed="false">
      <c r="A16" s="8" t="s">
        <v>68</v>
      </c>
      <c r="B16" s="8" t="s">
        <v>66</v>
      </c>
      <c r="C16" s="8" t="s">
        <v>69</v>
      </c>
      <c r="D16" s="6"/>
      <c r="E16" s="6"/>
      <c r="F16" s="8" t="s">
        <v>55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23.85" hidden="false" customHeight="false" outlineLevel="0" collapsed="false">
      <c r="A17" s="8" t="s">
        <v>70</v>
      </c>
      <c r="B17" s="8" t="s">
        <v>66</v>
      </c>
      <c r="C17" s="8" t="s">
        <v>71</v>
      </c>
      <c r="D17" s="6"/>
      <c r="E17" s="6"/>
      <c r="F17" s="8" t="s">
        <v>55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23.85" hidden="false" customHeight="false" outlineLevel="0" collapsed="false">
      <c r="A18" s="8" t="s">
        <v>72</v>
      </c>
      <c r="B18" s="8" t="s">
        <v>73</v>
      </c>
      <c r="C18" s="8" t="s">
        <v>74</v>
      </c>
      <c r="D18" s="6"/>
      <c r="E18" s="6"/>
      <c r="F18" s="16" t="s">
        <v>52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15" hidden="false" customHeight="false" outlineLevel="0" collapsed="false">
      <c r="A19" s="8" t="s">
        <v>75</v>
      </c>
      <c r="B19" s="8" t="s">
        <v>73</v>
      </c>
      <c r="C19" s="8" t="s">
        <v>76</v>
      </c>
      <c r="D19" s="6"/>
      <c r="E19" s="6"/>
      <c r="F19" s="8" t="s">
        <v>55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23.85" hidden="false" customHeight="false" outlineLevel="0" collapsed="false">
      <c r="A20" s="8" t="s">
        <v>77</v>
      </c>
      <c r="B20" s="8" t="s">
        <v>73</v>
      </c>
      <c r="C20" s="8" t="s">
        <v>78</v>
      </c>
      <c r="D20" s="6"/>
      <c r="E20" s="6"/>
      <c r="F20" s="8" t="s">
        <v>55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15" hidden="false" customHeight="false" outlineLevel="0" collapsed="false">
      <c r="A21" s="8" t="s">
        <v>79</v>
      </c>
      <c r="B21" s="8" t="s">
        <v>73</v>
      </c>
      <c r="C21" s="8" t="s">
        <v>80</v>
      </c>
      <c r="D21" s="6"/>
      <c r="E21" s="6"/>
      <c r="F21" s="8" t="s">
        <v>55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15" hidden="false" customHeight="false" outlineLevel="0" collapsed="false">
      <c r="A22" s="8" t="s">
        <v>81</v>
      </c>
      <c r="B22" s="8" t="s">
        <v>82</v>
      </c>
      <c r="C22" s="8" t="s">
        <v>83</v>
      </c>
      <c r="D22" s="6"/>
      <c r="E22" s="6"/>
      <c r="F22" s="8" t="s">
        <v>55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15" hidden="false" customHeight="false" outlineLevel="0" collapsed="false">
      <c r="A23" s="8" t="s">
        <v>84</v>
      </c>
      <c r="B23" s="8" t="s">
        <v>82</v>
      </c>
      <c r="C23" s="8" t="s">
        <v>85</v>
      </c>
      <c r="D23" s="6"/>
      <c r="E23" s="6"/>
      <c r="F23" s="16" t="s">
        <v>52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4" customFormat="false" ht="15" hidden="false" customHeight="false" outlineLevel="0" collapsed="false">
      <c r="A24" s="8" t="s">
        <v>86</v>
      </c>
      <c r="B24" s="8" t="s">
        <v>82</v>
      </c>
      <c r="C24" s="8" t="s">
        <v>87</v>
      </c>
      <c r="D24" s="6"/>
      <c r="E24" s="6"/>
      <c r="F24" s="8" t="s">
        <v>55</v>
      </c>
      <c r="G24" s="17" t="str">
        <f aca="false">IF(D24="Yes",2,IF(D24="Partly",1,IF(D24="No",0,"")))</f>
        <v/>
      </c>
      <c r="H24" s="17" t="str">
        <f aca="false">IF(OR(D24="",D24="N.A."),"",2)</f>
        <v/>
      </c>
      <c r="I24" s="18" t="str">
        <f aca="false">IF(AND(F24="Critical",D24="No"),"Yes","")</f>
        <v/>
      </c>
    </row>
    <row r="25" customFormat="false" ht="23.85" hidden="false" customHeight="false" outlineLevel="0" collapsed="false">
      <c r="A25" s="8" t="s">
        <v>88</v>
      </c>
      <c r="B25" s="8" t="s">
        <v>89</v>
      </c>
      <c r="C25" s="8" t="s">
        <v>90</v>
      </c>
      <c r="D25" s="6"/>
      <c r="E25" s="6"/>
      <c r="F25" s="16" t="s">
        <v>52</v>
      </c>
      <c r="G25" s="17" t="str">
        <f aca="false">IF(D25="Yes",2,IF(D25="Partly",1,IF(D25="No",0,"")))</f>
        <v/>
      </c>
      <c r="H25" s="17" t="str">
        <f aca="false">IF(OR(D25="",D25="N.A."),"",2)</f>
        <v/>
      </c>
      <c r="I25" s="18" t="str">
        <f aca="false">IF(AND(F25="Critical",D25="No"),"Yes","")</f>
        <v/>
      </c>
    </row>
    <row r="26" customFormat="false" ht="23.85" hidden="false" customHeight="false" outlineLevel="0" collapsed="false">
      <c r="A26" s="8" t="s">
        <v>91</v>
      </c>
      <c r="B26" s="8" t="s">
        <v>89</v>
      </c>
      <c r="C26" s="8" t="s">
        <v>92</v>
      </c>
      <c r="D26" s="6"/>
      <c r="E26" s="6"/>
      <c r="F26" s="8" t="s">
        <v>55</v>
      </c>
      <c r="G26" s="17" t="str">
        <f aca="false">IF(D26="Yes",2,IF(D26="Partly",1,IF(D26="No",0,"")))</f>
        <v/>
      </c>
      <c r="H26" s="17" t="str">
        <f aca="false">IF(OR(D26="",D26="N.A."),"",2)</f>
        <v/>
      </c>
      <c r="I26" s="18" t="str">
        <f aca="false">IF(AND(F26="Critical",D26="No"),"Yes","")</f>
        <v/>
      </c>
    </row>
    <row r="27" customFormat="false" ht="23.85" hidden="false" customHeight="false" outlineLevel="0" collapsed="false">
      <c r="A27" s="8" t="s">
        <v>93</v>
      </c>
      <c r="B27" s="8" t="s">
        <v>94</v>
      </c>
      <c r="C27" s="8" t="s">
        <v>95</v>
      </c>
      <c r="D27" s="6"/>
      <c r="E27" s="6"/>
      <c r="F27" s="16" t="s">
        <v>52</v>
      </c>
      <c r="G27" s="17" t="str">
        <f aca="false">IF(D27="Yes",2,IF(D27="Partly",1,IF(D27="No",0,"")))</f>
        <v/>
      </c>
      <c r="H27" s="17" t="str">
        <f aca="false">IF(OR(D27="",D27="N.A."),"",2)</f>
        <v/>
      </c>
      <c r="I27" s="18" t="str">
        <f aca="false">IF(AND(F27="Critical",D27="No"),"Yes","")</f>
        <v/>
      </c>
    </row>
    <row r="28" customFormat="false" ht="15" hidden="false" customHeight="false" outlineLevel="0" collapsed="false">
      <c r="A28" s="8" t="s">
        <v>96</v>
      </c>
      <c r="B28" s="8" t="s">
        <v>94</v>
      </c>
      <c r="C28" s="8" t="s">
        <v>97</v>
      </c>
      <c r="D28" s="6"/>
      <c r="E28" s="6"/>
      <c r="F28" s="8" t="s">
        <v>55</v>
      </c>
      <c r="G28" s="17" t="str">
        <f aca="false">IF(D28="Yes",2,IF(D28="Partly",1,IF(D28="No",0,"")))</f>
        <v/>
      </c>
      <c r="H28" s="17" t="str">
        <f aca="false">IF(OR(D28="",D28="N.A."),"",2)</f>
        <v/>
      </c>
      <c r="I28" s="18" t="str">
        <f aca="false">IF(AND(F28="Critical",D28="No"),"Yes","")</f>
        <v/>
      </c>
    </row>
    <row r="29" customFormat="false" ht="15" hidden="false" customHeight="false" outlineLevel="0" collapsed="false">
      <c r="A29" s="8" t="s">
        <v>98</v>
      </c>
      <c r="B29" s="8" t="s">
        <v>94</v>
      </c>
      <c r="C29" s="8" t="s">
        <v>99</v>
      </c>
      <c r="D29" s="6"/>
      <c r="E29" s="6"/>
      <c r="F29" s="8" t="s">
        <v>55</v>
      </c>
      <c r="G29" s="17" t="str">
        <f aca="false">IF(D29="Yes",2,IF(D29="Partly",1,IF(D29="No",0,"")))</f>
        <v/>
      </c>
      <c r="H29" s="17" t="str">
        <f aca="false">IF(OR(D29="",D29="N.A."),"",2)</f>
        <v/>
      </c>
      <c r="I29" s="18" t="str">
        <f aca="false">IF(AND(F29="Critical",D29="No"),"Yes","")</f>
        <v/>
      </c>
    </row>
    <row r="31" customFormat="false" ht="15" hidden="false" customHeight="false" outlineLevel="0" collapsed="false">
      <c r="C31" s="13" t="s">
        <v>100</v>
      </c>
    </row>
  </sheetData>
  <mergeCells count="4">
    <mergeCell ref="B3:C3"/>
    <mergeCell ref="B4:C4"/>
    <mergeCell ref="B5:C5"/>
    <mergeCell ref="B6:C6"/>
  </mergeCells>
  <conditionalFormatting sqref="I9:I29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29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101</v>
      </c>
    </row>
    <row r="2" customFormat="false" ht="15" hidden="false" customHeight="false" outlineLevel="0" collapsed="false">
      <c r="A2" s="2" t="s">
        <v>102</v>
      </c>
    </row>
    <row r="4" customFormat="false" ht="15" hidden="false" customHeight="false" outlineLevel="0" collapsed="false">
      <c r="A4" s="14" t="s">
        <v>39</v>
      </c>
      <c r="B4" s="14" t="s">
        <v>103</v>
      </c>
      <c r="C4" s="14" t="s">
        <v>44</v>
      </c>
      <c r="D4" s="14" t="s">
        <v>45</v>
      </c>
      <c r="E4" s="14" t="s">
        <v>104</v>
      </c>
      <c r="F4" s="14" t="s">
        <v>105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COUNTA(Questionnaire!D9:D11)&amp;" of 3"</f>
        <v>1 of 3</v>
      </c>
      <c r="C5" s="8" t="n">
        <f aca="false">SUM(Questionnaire!G9:G11)</f>
        <v>2</v>
      </c>
      <c r="D5" s="8" t="n">
        <f aca="false">SUM(Questionnaire!H9:H11)</f>
        <v>2</v>
      </c>
      <c r="E5" s="19" t="n">
        <f aca="false">IF(D5=0,"",C5/D5)</f>
        <v>1</v>
      </c>
      <c r="F5" s="8" t="n">
        <f aca="false">COUNTIF(Questionnaire!I9:I11,"Yes")</f>
        <v>0</v>
      </c>
    </row>
    <row r="6" customFormat="false" ht="15" hidden="false" customHeight="false" outlineLevel="0" collapsed="false">
      <c r="A6" s="11" t="s">
        <v>59</v>
      </c>
      <c r="B6" s="8" t="str">
        <f aca="false">COUNTA(Questionnaire!D12:D14)&amp;" of 3"</f>
        <v>0 of 3</v>
      </c>
      <c r="C6" s="8" t="n">
        <f aca="false">SUM(Questionnaire!G12:G14)</f>
        <v>0</v>
      </c>
      <c r="D6" s="8" t="n">
        <f aca="false">SUM(Questionnaire!H12:H14)</f>
        <v>0</v>
      </c>
      <c r="E6" s="19" t="str">
        <f aca="false">IF(D6=0,"",C6/D6)</f>
        <v/>
      </c>
      <c r="F6" s="8" t="n">
        <f aca="false">COUNTIF(Questionnaire!I12:I14,"Yes")</f>
        <v>0</v>
      </c>
    </row>
    <row r="7" customFormat="false" ht="15" hidden="false" customHeight="false" outlineLevel="0" collapsed="false">
      <c r="A7" s="11" t="s">
        <v>66</v>
      </c>
      <c r="B7" s="8" t="str">
        <f aca="false">COUNTA(Questionnaire!D15:D17)&amp;" of 3"</f>
        <v>0 of 3</v>
      </c>
      <c r="C7" s="8" t="n">
        <f aca="false">SUM(Questionnaire!G15:G17)</f>
        <v>0</v>
      </c>
      <c r="D7" s="8" t="n">
        <f aca="false">SUM(Questionnaire!H15:H17)</f>
        <v>0</v>
      </c>
      <c r="E7" s="19" t="str">
        <f aca="false">IF(D7=0,"",C7/D7)</f>
        <v/>
      </c>
      <c r="F7" s="8" t="n">
        <f aca="false">COUNTIF(Questionnaire!I15:I17,"Yes")</f>
        <v>0</v>
      </c>
    </row>
    <row r="8" customFormat="false" ht="15" hidden="false" customHeight="false" outlineLevel="0" collapsed="false">
      <c r="A8" s="11" t="s">
        <v>73</v>
      </c>
      <c r="B8" s="8" t="str">
        <f aca="false">COUNTA(Questionnaire!D18:D21)&amp;" of 4"</f>
        <v>0 of 4</v>
      </c>
      <c r="C8" s="8" t="n">
        <f aca="false">SUM(Questionnaire!G18:G21)</f>
        <v>0</v>
      </c>
      <c r="D8" s="8" t="n">
        <f aca="false">SUM(Questionnaire!H18:H21)</f>
        <v>0</v>
      </c>
      <c r="E8" s="19" t="str">
        <f aca="false">IF(D8=0,"",C8/D8)</f>
        <v/>
      </c>
      <c r="F8" s="8" t="n">
        <f aca="false">COUNTIF(Questionnaire!I18:I21,"Yes")</f>
        <v>0</v>
      </c>
    </row>
    <row r="9" customFormat="false" ht="15" hidden="false" customHeight="false" outlineLevel="0" collapsed="false">
      <c r="A9" s="11" t="s">
        <v>82</v>
      </c>
      <c r="B9" s="8" t="str">
        <f aca="false">COUNTA(Questionnaire!D22:D24)&amp;" of 3"</f>
        <v>0 of 3</v>
      </c>
      <c r="C9" s="8" t="n">
        <f aca="false">SUM(Questionnaire!G22:G24)</f>
        <v>0</v>
      </c>
      <c r="D9" s="8" t="n">
        <f aca="false">SUM(Questionnaire!H22:H24)</f>
        <v>0</v>
      </c>
      <c r="E9" s="19" t="str">
        <f aca="false">IF(D9=0,"",C9/D9)</f>
        <v/>
      </c>
      <c r="F9" s="8" t="n">
        <f aca="false">COUNTIF(Questionnaire!I22:I24,"Yes")</f>
        <v>0</v>
      </c>
    </row>
    <row r="10" customFormat="false" ht="15" hidden="false" customHeight="false" outlineLevel="0" collapsed="false">
      <c r="A10" s="11" t="s">
        <v>89</v>
      </c>
      <c r="B10" s="8" t="str">
        <f aca="false">COUNTA(Questionnaire!D25:D26)&amp;" of 2"</f>
        <v>0 of 2</v>
      </c>
      <c r="C10" s="8" t="n">
        <f aca="false">SUM(Questionnaire!G25:G26)</f>
        <v>0</v>
      </c>
      <c r="D10" s="8" t="n">
        <f aca="false">SUM(Questionnaire!H25:H26)</f>
        <v>0</v>
      </c>
      <c r="E10" s="19" t="str">
        <f aca="false">IF(D10=0,"",C10/D10)</f>
        <v/>
      </c>
      <c r="F10" s="8" t="n">
        <f aca="false">COUNTIF(Questionnaire!I25:I26,"Yes")</f>
        <v>0</v>
      </c>
    </row>
    <row r="11" customFormat="false" ht="15" hidden="false" customHeight="false" outlineLevel="0" collapsed="false">
      <c r="A11" s="11" t="s">
        <v>94</v>
      </c>
      <c r="B11" s="8" t="str">
        <f aca="false">COUNTA(Questionnaire!D27:D29)&amp;" of 3"</f>
        <v>0 of 3</v>
      </c>
      <c r="C11" s="8" t="n">
        <f aca="false">SUM(Questionnaire!G27:G29)</f>
        <v>0</v>
      </c>
      <c r="D11" s="8" t="n">
        <f aca="false">SUM(Questionnaire!H27:H29)</f>
        <v>0</v>
      </c>
      <c r="E11" s="19" t="str">
        <f aca="false">IF(D11=0,"",C11/D11)</f>
        <v/>
      </c>
      <c r="F11" s="8" t="n">
        <f aca="false">COUNTIF(Questionnaire!I27:I29,"Yes")</f>
        <v>0</v>
      </c>
    </row>
    <row r="12" customFormat="false" ht="15" hidden="false" customHeight="false" outlineLevel="0" collapsed="false">
      <c r="A12" s="11" t="s">
        <v>106</v>
      </c>
      <c r="B12" s="11" t="str">
        <f aca="false">COUNTA(Questionnaire!D9:D29)&amp;" of 21"</f>
        <v>1 of 21</v>
      </c>
      <c r="C12" s="11" t="n">
        <f aca="false">SUM(C5:C11)</f>
        <v>2</v>
      </c>
      <c r="D12" s="11" t="n">
        <f aca="false">SUM(D5:D11)</f>
        <v>2</v>
      </c>
      <c r="E12" s="20" t="n">
        <f aca="false">IF(D12=0,"",C12/D12)</f>
        <v>1</v>
      </c>
      <c r="F12" s="11" t="n">
        <f aca="false">SUM(F5:F11)</f>
        <v>0</v>
      </c>
    </row>
    <row r="14" customFormat="false" ht="15" hidden="false" customHeight="false" outlineLevel="0" collapsed="false">
      <c r="A14" s="21" t="s">
        <v>107</v>
      </c>
      <c r="B14" s="22" t="str">
        <f aca="false">IF(E12="","Not started",IF(COUNTA(Questionnaire!D9:D29)&lt;21,"In progress: "&amp;(21-COUNTA(Questionnaire!D9:D29))&amp;" questions unanswered",IF(F12&gt;0,"Conditional: close critical gaps first",IF(E12&gt;=$B$18,"Approved",IF(E12&gt;=$B$19,"Approved with improvement plan","Not approved")))))</f>
        <v>In progress: 20 questions unanswered</v>
      </c>
      <c r="C14" s="22"/>
      <c r="D14" s="22"/>
      <c r="E14" s="22"/>
      <c r="F14" s="22"/>
    </row>
    <row r="17" customFormat="false" ht="15" hidden="false" customHeight="false" outlineLevel="0" collapsed="false">
      <c r="A17" s="14" t="s">
        <v>108</v>
      </c>
      <c r="B17" s="14" t="s">
        <v>109</v>
      </c>
    </row>
    <row r="18" customFormat="false" ht="15" hidden="false" customHeight="false" outlineLevel="0" collapsed="false">
      <c r="A18" s="8" t="s">
        <v>110</v>
      </c>
      <c r="B18" s="23" t="n">
        <v>0.85</v>
      </c>
    </row>
    <row r="19" customFormat="false" ht="15" hidden="false" customHeight="false" outlineLevel="0" collapsed="false">
      <c r="A19" s="8" t="s">
        <v>111</v>
      </c>
      <c r="B19" s="23" t="n">
        <v>0.6</v>
      </c>
    </row>
    <row r="20" customFormat="false" ht="23.85" hidden="false" customHeight="false" outlineLevel="0" collapsed="false">
      <c r="A20" s="13" t="s">
        <v>112</v>
      </c>
    </row>
  </sheetData>
  <mergeCells count="1">
    <mergeCell ref="B14:F14"/>
  </mergeCells>
  <conditionalFormatting sqref="E5:E12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2026-10-27T09:54:53Z</dcterms:created>
  <dc:creator>openpyxl</dc:creator>
  <dc:description/>
  <dc:language>en-US</dc:language>
  <cp:lastModifiedBy/>
  <dcterms:modified xsi:type="dcterms:W3CDTF">2026-10-27T09:54:53Z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