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<sst xmlns="http://schemas.openxmlformats.org/spreadsheetml/2006/main" count="225" uniqueCount="148">
  <si>
    <t xml:space="preserve">Automotive supplier self-assessment (IATF 16949 aligned)</t>
  </si>
  <si>
    <t xml:space="preserve">Free template by EvaluationsHub · evaluationshub.com</t>
  </si>
  <si>
    <t xml:space="preserve">What it is</t>
  </si>
  <si>
    <t xml:space="preserve">A structured self-assessment for new and existing automotive suppliers, covering the quality system, product and process development, production control, sub-tier management, delivery, problem solving, ESG and information security.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</si>
  <si>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</si>
  <si>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</si>
  <si>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</si>
  <si>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</si>
  <si>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</si>
  <si>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</si>
  <si>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</si>
  <si>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</si>
  <si>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</si>
  <si>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</si>
  <si>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</si>
  <si>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</si>
  <si>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</si>
  <si>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</si>
  <si>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</si>
  <si>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</si>
  <si>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</si>
  <si>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</si>
  <si>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</si>
  <si>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This questionnaire is aligned with the themes of IATF 16949 and common automotive requirements. It is not an audit, does not replace a certification body or a process audit, and does not reproduce the standard.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</si>
  <si>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</si>
  <si>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https://evaluationshub.co/?utm_source=evaluationshub.com&amp;utm_medium=template-xlsx&amp;utm_campaign=automotive-supplier-survey-iatf-16949#/signup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</si>
  <si>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</si>
  <si>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</si>
  <si>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</si>
  <si>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</si>
  <si>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</si>
  <si>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Brianza Plastics S.p.A.</t>
  </si>
  <si>
    <t xml:space="preserve">Site address</t>
  </si>
  <si>
    <t xml:space="preserve">Example: Via Industria 12, Monza, Italy</t>
  </si>
  <si>
    <t xml:space="preserve">Contact name and role</t>
  </si>
  <si>
    <t xml:space="preserve">Example: Luca Bianchi, Quality manager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</si>
  <si>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</si>
  <si>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</si>
  <si>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</si>
  <si>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</si>
  <si>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</si>
  <si>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</si>
  <si>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</si>
  <si>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</si>
  <si>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</si>
  <si>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</si>
  <si>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</si>
  <si>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</si>
  <si>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Quality management system</t>
  </si>
  <si>
    <t xml:space="preserve">Do you hold a valid IATF 16949 certificate for the site that will supply us?</t>
  </si>
  <si>
    <t xml:space="preserve">Yes</t>
  </si>
  <si>
    <t xml:space="preserve">Certificate no. IATF 0412345, valid to 2028-05-31, scope covers injection moulding</t>
  </si>
  <si>
    <t xml:space="preserve">Critical</t>
  </si>
  <si>
    <t xml:space="preserve">1.2</t>
  </si>
  <si>
    <t xml:space="preserve">If not, do you hold ISO 9001 and have a dated plan towards IATF 16949?</t>
  </si>
  <si>
    <t xml:space="preserve">Standard</t>
  </si>
  <si>
    <t xml:space="preserve">1.3</t>
  </si>
  <si>
    <t xml:space="preserve">Does the certificate scope cover the products and processes you will supply?</t>
  </si>
  <si>
    <t xml:space="preserve">1.4</t>
  </si>
  <si>
    <t xml:space="preserve">Do you run internal audits of the QMS, manufacturing processes and products on a defined schedule?</t>
  </si>
  <si>
    <t xml:space="preserve">1.5</t>
  </si>
  <si>
    <t xml:space="preserve">Does top management review quality performance and customer scorecards at least yearly?</t>
  </si>
  <si>
    <t xml:space="preserve">2.1</t>
  </si>
  <si>
    <t xml:space="preserve">Product and process development</t>
  </si>
  <si>
    <t xml:space="preserve">Do you use an advanced product quality planning (APQP) process with defined phase gates?</t>
  </si>
  <si>
    <t xml:space="preserve">2.2</t>
  </si>
  <si>
    <t xml:space="preserve">Can you submit PPAP at the level we request?</t>
  </si>
  <si>
    <t xml:space="preserve">2.3</t>
  </si>
  <si>
    <t xml:space="preserve">Do you maintain design and process FMEAs and update them after changes and field issues?</t>
  </si>
  <si>
    <t xml:space="preserve">2.4</t>
  </si>
  <si>
    <t xml:space="preserve">Do you have a control plan for each part number, linked to the process FMEA?</t>
  </si>
  <si>
    <t xml:space="preserve">2.5</t>
  </si>
  <si>
    <t xml:space="preserve">Do you validate run-at-rate capacity before start of production?</t>
  </si>
  <si>
    <t xml:space="preserve">3.1</t>
  </si>
  <si>
    <t xml:space="preserve">Production and process control</t>
  </si>
  <si>
    <t xml:space="preserve">Do you apply statistical process control to special characteristics?</t>
  </si>
  <si>
    <t xml:space="preserve">3.2</t>
  </si>
  <si>
    <t xml:space="preserve">Do you run measurement system analysis (gauge R&amp;R) for the gauges used on our parts?</t>
  </si>
  <si>
    <t xml:space="preserve">3.3</t>
  </si>
  <si>
    <t xml:space="preserve">Can you trace each lot back to raw material, process data and operators?</t>
  </si>
  <si>
    <t xml:space="preserve">3.4</t>
  </si>
  <si>
    <t xml:space="preserve">Do you notify us and obtain approval before any product or process change?</t>
  </si>
  <si>
    <t xml:space="preserve">3.5</t>
  </si>
  <si>
    <t xml:space="preserve">Do you have a preventive and predictive maintenance programme for key equipment and tooling?</t>
  </si>
  <si>
    <t xml:space="preserve">3.6</t>
  </si>
  <si>
    <t xml:space="preserve">Do you control and segregate nonconforming product?</t>
  </si>
  <si>
    <t xml:space="preserve">4.1</t>
  </si>
  <si>
    <t xml:space="preserve">Sub-tier suppliers and customer-specific requirements</t>
  </si>
  <si>
    <t xml:space="preserve">Do you select, monitor and develop your own suppliers against defined criteria?</t>
  </si>
  <si>
    <t xml:space="preserve">4.2</t>
  </si>
  <si>
    <t xml:space="preserve">Do you cascade our customer-specific requirements to your sub-tier suppliers?</t>
  </si>
  <si>
    <t xml:space="preserve">4.3</t>
  </si>
  <si>
    <t xml:space="preserve">Do you approve sub-tier suppliers for safety or regulated characteristics?</t>
  </si>
  <si>
    <t xml:space="preserve">4.4</t>
  </si>
  <si>
    <t xml:space="preserve">Do you have a process to identify and meet each customer's specific requirements?</t>
  </si>
  <si>
    <t xml:space="preserve">5.1</t>
  </si>
  <si>
    <t xml:space="preserve">Delivery and logistics</t>
  </si>
  <si>
    <t xml:space="preserve">Do you measure on-time in-full delivery and share it with customers?</t>
  </si>
  <si>
    <t xml:space="preserve">5.2</t>
  </si>
  <si>
    <t xml:space="preserve">Can you exchange forecasts and call-offs electronically (EDI or portal)?</t>
  </si>
  <si>
    <t xml:space="preserve">5.3</t>
  </si>
  <si>
    <t xml:space="preserve">Do you have a tested contingency plan for disruption of supply, utilities, labour or IT?</t>
  </si>
  <si>
    <t xml:space="preserve">5.4</t>
  </si>
  <si>
    <t xml:space="preserve">Do you have defined packaging and labelling standards that meet our requirements?</t>
  </si>
  <si>
    <t xml:space="preserve">6.1</t>
  </si>
  <si>
    <t xml:space="preserve">Problem solving</t>
  </si>
  <si>
    <t xml:space="preserve">Do you use a structured problem-solving method such as 8D for customer complaints?</t>
  </si>
  <si>
    <t xml:space="preserve">6.2</t>
  </si>
  <si>
    <t xml:space="preserve">Can you start containment within 24 hours of a complaint?</t>
  </si>
  <si>
    <t xml:space="preserve">6.3</t>
  </si>
  <si>
    <t xml:space="preserve">Do you track complaints and corrective actions to closure with effectiveness checks?</t>
  </si>
  <si>
    <t xml:space="preserve">6.4</t>
  </si>
  <si>
    <t xml:space="preserve">Do you share lessons learned across product lines and sites?</t>
  </si>
  <si>
    <t xml:space="preserve">7.1</t>
  </si>
  <si>
    <t xml:space="preserve">Environment, health and safety, ESG</t>
  </si>
  <si>
    <t xml:space="preserve">Do you hold ISO 14001 or an equivalent environmental management certification?</t>
  </si>
  <si>
    <t xml:space="preserve">7.2</t>
  </si>
  <si>
    <t xml:space="preserve">Do you hold ISO 45001 or an equivalent health and safety certification?</t>
  </si>
  <si>
    <t xml:space="preserve">7.3</t>
  </si>
  <si>
    <t xml:space="preserve">Can you provide material data through IMDS and confirm REACH and RoHS compliance?</t>
  </si>
  <si>
    <t xml:space="preserve">7.4</t>
  </si>
  <si>
    <t xml:space="preserve">Can you provide a conflict minerals report (CMRT) where relevant?</t>
  </si>
  <si>
    <t xml:space="preserve">7.5</t>
  </si>
  <si>
    <t xml:space="preserve">Do you measure greenhouse gas emissions and have reduction targets?</t>
  </si>
  <si>
    <t xml:space="preserve">7.6</t>
  </si>
  <si>
    <t xml:space="preserve">Have you signed or adopted a supplier code of conduct covering human rights and labour?</t>
  </si>
  <si>
    <t xml:space="preserve">8.1</t>
  </si>
  <si>
    <t xml:space="preserve">Information security</t>
  </si>
  <si>
    <t xml:space="preserve">Do you hold a TISAX label at the level we require, or plan to obtain one?</t>
  </si>
  <si>
    <t xml:space="preserve">8.2</t>
  </si>
  <si>
    <t xml:space="preserve">Do you have an information security policy and an owner responsible for it?</t>
  </si>
  <si>
    <t xml:space="preserve">8.3</t>
  </si>
  <si>
    <t xml:space="preserve">Do you protect customer drawings and data with access control and encryption?</t>
  </si>
  <si>
    <t xml:space="preserve">8.4</t>
  </si>
  <si>
    <t xml:space="preserve">Do you have an incident response process that includes notifying customers?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</si>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</sst>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automotive-supplier-survey-iatf-16949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automotive-supplier-survey-iatf-16949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46.2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57.4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8" t="s">
        <v>55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15" hidden="false" customHeight="false" outlineLevel="0" collapsed="false">
      <c r="A11" s="8" t="s">
        <v>56</v>
      </c>
      <c r="B11" s="8" t="s">
        <v>48</v>
      </c>
      <c r="C11" s="8" t="s">
        <v>57</v>
      </c>
      <c r="D11" s="6"/>
      <c r="E11" s="6"/>
      <c r="F11" s="16" t="s">
        <v>52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23.85" hidden="false" customHeight="false" outlineLevel="0" collapsed="false">
      <c r="A12" s="8" t="s">
        <v>58</v>
      </c>
      <c r="B12" s="8" t="s">
        <v>48</v>
      </c>
      <c r="C12" s="8" t="s">
        <v>59</v>
      </c>
      <c r="D12" s="6"/>
      <c r="E12" s="6"/>
      <c r="F12" s="8" t="s">
        <v>55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23.85" hidden="false" customHeight="false" outlineLevel="0" collapsed="false">
      <c r="A13" s="8" t="s">
        <v>60</v>
      </c>
      <c r="B13" s="8" t="s">
        <v>48</v>
      </c>
      <c r="C13" s="8" t="s">
        <v>61</v>
      </c>
      <c r="D13" s="6"/>
      <c r="E13" s="6"/>
      <c r="F13" s="8" t="s">
        <v>55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23.85" hidden="false" customHeight="false" outlineLevel="0" collapsed="false">
      <c r="A14" s="8" t="s">
        <v>62</v>
      </c>
      <c r="B14" s="8" t="s">
        <v>63</v>
      </c>
      <c r="C14" s="8" t="s">
        <v>64</v>
      </c>
      <c r="D14" s="6"/>
      <c r="E14" s="6"/>
      <c r="F14" s="8" t="s">
        <v>55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23.85" hidden="false" customHeight="false" outlineLevel="0" collapsed="false">
      <c r="A15" s="8" t="s">
        <v>65</v>
      </c>
      <c r="B15" s="8" t="s">
        <v>63</v>
      </c>
      <c r="C15" s="8" t="s">
        <v>66</v>
      </c>
      <c r="D15" s="6"/>
      <c r="E15" s="6"/>
      <c r="F15" s="16" t="s">
        <v>52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23.85" hidden="false" customHeight="false" outlineLevel="0" collapsed="false">
      <c r="A16" s="8" t="s">
        <v>67</v>
      </c>
      <c r="B16" s="8" t="s">
        <v>63</v>
      </c>
      <c r="C16" s="8" t="s">
        <v>68</v>
      </c>
      <c r="D16" s="6"/>
      <c r="E16" s="6"/>
      <c r="F16" s="16" t="s">
        <v>52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23.85" hidden="false" customHeight="false" outlineLevel="0" collapsed="false">
      <c r="A17" s="8" t="s">
        <v>69</v>
      </c>
      <c r="B17" s="8" t="s">
        <v>63</v>
      </c>
      <c r="C17" s="8" t="s">
        <v>70</v>
      </c>
      <c r="D17" s="6"/>
      <c r="E17" s="6"/>
      <c r="F17" s="16" t="s">
        <v>52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23.85" hidden="false" customHeight="false" outlineLevel="0" collapsed="false">
      <c r="A18" s="8" t="s">
        <v>71</v>
      </c>
      <c r="B18" s="8" t="s">
        <v>63</v>
      </c>
      <c r="C18" s="8" t="s">
        <v>72</v>
      </c>
      <c r="D18" s="6"/>
      <c r="E18" s="6"/>
      <c r="F18" s="8" t="s">
        <v>55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73</v>
      </c>
      <c r="B19" s="8" t="s">
        <v>74</v>
      </c>
      <c r="C19" s="8" t="s">
        <v>75</v>
      </c>
      <c r="D19" s="6"/>
      <c r="E19" s="6"/>
      <c r="F19" s="16" t="s">
        <v>52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23.85" hidden="false" customHeight="false" outlineLevel="0" collapsed="false">
      <c r="A20" s="8" t="s">
        <v>76</v>
      </c>
      <c r="B20" s="8" t="s">
        <v>74</v>
      </c>
      <c r="C20" s="8" t="s">
        <v>77</v>
      </c>
      <c r="D20" s="6"/>
      <c r="E20" s="6"/>
      <c r="F20" s="8" t="s">
        <v>55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78</v>
      </c>
      <c r="B21" s="8" t="s">
        <v>74</v>
      </c>
      <c r="C21" s="8" t="s">
        <v>79</v>
      </c>
      <c r="D21" s="6"/>
      <c r="E21" s="6"/>
      <c r="F21" s="16" t="s">
        <v>52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15" hidden="false" customHeight="false" outlineLevel="0" collapsed="false">
      <c r="A22" s="8" t="s">
        <v>80</v>
      </c>
      <c r="B22" s="8" t="s">
        <v>74</v>
      </c>
      <c r="C22" s="8" t="s">
        <v>81</v>
      </c>
      <c r="D22" s="6"/>
      <c r="E22" s="6"/>
      <c r="F22" s="16" t="s">
        <v>52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23.85" hidden="false" customHeight="false" outlineLevel="0" collapsed="false">
      <c r="A23" s="8" t="s">
        <v>82</v>
      </c>
      <c r="B23" s="8" t="s">
        <v>74</v>
      </c>
      <c r="C23" s="8" t="s">
        <v>83</v>
      </c>
      <c r="D23" s="6"/>
      <c r="E23" s="6"/>
      <c r="F23" s="8" t="s">
        <v>55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15" hidden="false" customHeight="false" outlineLevel="0" collapsed="false">
      <c r="A24" s="8" t="s">
        <v>84</v>
      </c>
      <c r="B24" s="8" t="s">
        <v>74</v>
      </c>
      <c r="C24" s="8" t="s">
        <v>85</v>
      </c>
      <c r="D24" s="6"/>
      <c r="E24" s="6"/>
      <c r="F24" s="8" t="s">
        <v>55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23.85" hidden="false" customHeight="false" outlineLevel="0" collapsed="false">
      <c r="A25" s="8" t="s">
        <v>86</v>
      </c>
      <c r="B25" s="8" t="s">
        <v>87</v>
      </c>
      <c r="C25" s="8" t="s">
        <v>88</v>
      </c>
      <c r="D25" s="6"/>
      <c r="E25" s="6"/>
      <c r="F25" s="8" t="s">
        <v>55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23.85" hidden="false" customHeight="false" outlineLevel="0" collapsed="false">
      <c r="A26" s="8" t="s">
        <v>89</v>
      </c>
      <c r="B26" s="8" t="s">
        <v>87</v>
      </c>
      <c r="C26" s="8" t="s">
        <v>90</v>
      </c>
      <c r="D26" s="6"/>
      <c r="E26" s="6"/>
      <c r="F26" s="16" t="s">
        <v>52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23.85" hidden="false" customHeight="false" outlineLevel="0" collapsed="false">
      <c r="A27" s="8" t="s">
        <v>91</v>
      </c>
      <c r="B27" s="8" t="s">
        <v>87</v>
      </c>
      <c r="C27" s="8" t="s">
        <v>92</v>
      </c>
      <c r="D27" s="6"/>
      <c r="E27" s="6"/>
      <c r="F27" s="8" t="s">
        <v>55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8" customFormat="false" ht="23.85" hidden="false" customHeight="false" outlineLevel="0" collapsed="false">
      <c r="A28" s="8" t="s">
        <v>93</v>
      </c>
      <c r="B28" s="8" t="s">
        <v>87</v>
      </c>
      <c r="C28" s="8" t="s">
        <v>94</v>
      </c>
      <c r="D28" s="6"/>
      <c r="E28" s="6"/>
      <c r="F28" s="8" t="s">
        <v>55</v>
      </c>
      <c r="G28" s="17" t="str">
        <f aca="false">IF(D28="Yes",2,IF(D28="Partly",1,IF(D28="No",0,"")))</f>
        <v/>
      </c>
      <c r="H28" s="17" t="str">
        <f aca="false">IF(OR(D28="",D28="N.A."),"",2)</f>
        <v/>
      </c>
      <c r="I28" s="18" t="str">
        <f aca="false">IF(AND(F28="Critical",D28="No"),"Yes","")</f>
        <v/>
      </c>
    </row>
    <row r="29" customFormat="false" ht="15" hidden="false" customHeight="false" outlineLevel="0" collapsed="false">
      <c r="A29" s="8" t="s">
        <v>95</v>
      </c>
      <c r="B29" s="8" t="s">
        <v>96</v>
      </c>
      <c r="C29" s="8" t="s">
        <v>97</v>
      </c>
      <c r="D29" s="6"/>
      <c r="E29" s="6"/>
      <c r="F29" s="8" t="s">
        <v>55</v>
      </c>
      <c r="G29" s="17" t="str">
        <f aca="false">IF(D29="Yes",2,IF(D29="Partly",1,IF(D29="No",0,"")))</f>
        <v/>
      </c>
      <c r="H29" s="17" t="str">
        <f aca="false">IF(OR(D29="",D29="N.A."),"",2)</f>
        <v/>
      </c>
      <c r="I29" s="18" t="str">
        <f aca="false">IF(AND(F29="Critical",D29="No"),"Yes","")</f>
        <v/>
      </c>
    </row>
    <row r="30" customFormat="false" ht="15" hidden="false" customHeight="false" outlineLevel="0" collapsed="false">
      <c r="A30" s="8" t="s">
        <v>98</v>
      </c>
      <c r="B30" s="8" t="s">
        <v>96</v>
      </c>
      <c r="C30" s="8" t="s">
        <v>99</v>
      </c>
      <c r="D30" s="6"/>
      <c r="E30" s="6"/>
      <c r="F30" s="8" t="s">
        <v>55</v>
      </c>
      <c r="G30" s="17" t="str">
        <f aca="false">IF(D30="Yes",2,IF(D30="Partly",1,IF(D30="No",0,"")))</f>
        <v/>
      </c>
      <c r="H30" s="17" t="str">
        <f aca="false">IF(OR(D30="",D30="N.A."),"",2)</f>
        <v/>
      </c>
      <c r="I30" s="18" t="str">
        <f aca="false">IF(AND(F30="Critical",D30="No"),"Yes","")</f>
        <v/>
      </c>
    </row>
    <row r="31" customFormat="false" ht="15" hidden="false" customHeight="false" outlineLevel="0" collapsed="false">
      <c r="A31" s="8" t="s">
        <v>100</v>
      </c>
      <c r="B31" s="8" t="s">
        <v>96</v>
      </c>
      <c r="C31" s="8" t="s">
        <v>101</v>
      </c>
      <c r="D31" s="6"/>
      <c r="E31" s="6"/>
      <c r="F31" s="16" t="s">
        <v>52</v>
      </c>
      <c r="G31" s="17" t="str">
        <f aca="false">IF(D31="Yes",2,IF(D31="Partly",1,IF(D31="No",0,"")))</f>
        <v/>
      </c>
      <c r="H31" s="17" t="str">
        <f aca="false">IF(OR(D31="",D31="N.A."),"",2)</f>
        <v/>
      </c>
      <c r="I31" s="18" t="str">
        <f aca="false">IF(AND(F31="Critical",D31="No"),"Yes","")</f>
        <v/>
      </c>
    </row>
    <row r="32" customFormat="false" ht="15" hidden="false" customHeight="false" outlineLevel="0" collapsed="false">
      <c r="A32" s="8" t="s">
        <v>102</v>
      </c>
      <c r="B32" s="8" t="s">
        <v>96</v>
      </c>
      <c r="C32" s="8" t="s">
        <v>103</v>
      </c>
      <c r="D32" s="6"/>
      <c r="E32" s="6"/>
      <c r="F32" s="8" t="s">
        <v>55</v>
      </c>
      <c r="G32" s="17" t="str">
        <f aca="false">IF(D32="Yes",2,IF(D32="Partly",1,IF(D32="No",0,"")))</f>
        <v/>
      </c>
      <c r="H32" s="17" t="str">
        <f aca="false">IF(OR(D32="",D32="N.A."),"",2)</f>
        <v/>
      </c>
      <c r="I32" s="18" t="str">
        <f aca="false">IF(AND(F32="Critical",D32="No"),"Yes","")</f>
        <v/>
      </c>
    </row>
    <row r="33" customFormat="false" ht="15" hidden="false" customHeight="false" outlineLevel="0" collapsed="false">
      <c r="A33" s="8" t="s">
        <v>104</v>
      </c>
      <c r="B33" s="8" t="s">
        <v>105</v>
      </c>
      <c r="C33" s="8" t="s">
        <v>106</v>
      </c>
      <c r="D33" s="6"/>
      <c r="E33" s="6"/>
      <c r="F33" s="16" t="s">
        <v>52</v>
      </c>
      <c r="G33" s="17" t="str">
        <f aca="false">IF(D33="Yes",2,IF(D33="Partly",1,IF(D33="No",0,"")))</f>
        <v/>
      </c>
      <c r="H33" s="17" t="str">
        <f aca="false">IF(OR(D33="",D33="N.A."),"",2)</f>
        <v/>
      </c>
      <c r="I33" s="18" t="str">
        <f aca="false">IF(AND(F33="Critical",D33="No"),"Yes","")</f>
        <v/>
      </c>
    </row>
    <row r="34" customFormat="false" ht="15" hidden="false" customHeight="false" outlineLevel="0" collapsed="false">
      <c r="A34" s="8" t="s">
        <v>107</v>
      </c>
      <c r="B34" s="8" t="s">
        <v>105</v>
      </c>
      <c r="C34" s="8" t="s">
        <v>108</v>
      </c>
      <c r="D34" s="6"/>
      <c r="E34" s="6"/>
      <c r="F34" s="16" t="s">
        <v>52</v>
      </c>
      <c r="G34" s="17" t="str">
        <f aca="false">IF(D34="Yes",2,IF(D34="Partly",1,IF(D34="No",0,"")))</f>
        <v/>
      </c>
      <c r="H34" s="17" t="str">
        <f aca="false">IF(OR(D34="",D34="N.A."),"",2)</f>
        <v/>
      </c>
      <c r="I34" s="18" t="str">
        <f aca="false">IF(AND(F34="Critical",D34="No"),"Yes","")</f>
        <v/>
      </c>
    </row>
    <row r="35" customFormat="false" ht="15" hidden="false" customHeight="false" outlineLevel="0" collapsed="false">
      <c r="A35" s="8" t="s">
        <v>109</v>
      </c>
      <c r="B35" s="8" t="s">
        <v>105</v>
      </c>
      <c r="C35" s="8" t="s">
        <v>110</v>
      </c>
      <c r="D35" s="6"/>
      <c r="E35" s="6"/>
      <c r="F35" s="8" t="s">
        <v>55</v>
      </c>
      <c r="G35" s="17" t="str">
        <f aca="false">IF(D35="Yes",2,IF(D35="Partly",1,IF(D35="No",0,"")))</f>
        <v/>
      </c>
      <c r="H35" s="17" t="str">
        <f aca="false">IF(OR(D35="",D35="N.A."),"",2)</f>
        <v/>
      </c>
      <c r="I35" s="18" t="str">
        <f aca="false">IF(AND(F35="Critical",D35="No"),"Yes","")</f>
        <v/>
      </c>
    </row>
    <row r="36" customFormat="false" ht="15" hidden="false" customHeight="false" outlineLevel="0" collapsed="false">
      <c r="A36" s="8" t="s">
        <v>111</v>
      </c>
      <c r="B36" s="8" t="s">
        <v>105</v>
      </c>
      <c r="C36" s="8" t="s">
        <v>112</v>
      </c>
      <c r="D36" s="6"/>
      <c r="E36" s="6"/>
      <c r="F36" s="8" t="s">
        <v>55</v>
      </c>
      <c r="G36" s="17" t="str">
        <f aca="false">IF(D36="Yes",2,IF(D36="Partly",1,IF(D36="No",0,"")))</f>
        <v/>
      </c>
      <c r="H36" s="17" t="str">
        <f aca="false">IF(OR(D36="",D36="N.A."),"",2)</f>
        <v/>
      </c>
      <c r="I36" s="18" t="str">
        <f aca="false">IF(AND(F36="Critical",D36="No"),"Yes","")</f>
        <v/>
      </c>
    </row>
    <row r="37" customFormat="false" ht="23.85" hidden="false" customHeight="false" outlineLevel="0" collapsed="false">
      <c r="A37" s="8" t="s">
        <v>113</v>
      </c>
      <c r="B37" s="8" t="s">
        <v>114</v>
      </c>
      <c r="C37" s="8" t="s">
        <v>115</v>
      </c>
      <c r="D37" s="6"/>
      <c r="E37" s="6"/>
      <c r="F37" s="8" t="s">
        <v>55</v>
      </c>
      <c r="G37" s="17" t="str">
        <f aca="false">IF(D37="Yes",2,IF(D37="Partly",1,IF(D37="No",0,"")))</f>
        <v/>
      </c>
      <c r="H37" s="17" t="str">
        <f aca="false">IF(OR(D37="",D37="N.A."),"",2)</f>
        <v/>
      </c>
      <c r="I37" s="18" t="str">
        <f aca="false">IF(AND(F37="Critical",D37="No"),"Yes","")</f>
        <v/>
      </c>
    </row>
    <row r="38" customFormat="false" ht="23.85" hidden="false" customHeight="false" outlineLevel="0" collapsed="false">
      <c r="A38" s="8" t="s">
        <v>116</v>
      </c>
      <c r="B38" s="8" t="s">
        <v>114</v>
      </c>
      <c r="C38" s="8" t="s">
        <v>117</v>
      </c>
      <c r="D38" s="6"/>
      <c r="E38" s="6"/>
      <c r="F38" s="8" t="s">
        <v>55</v>
      </c>
      <c r="G38" s="17" t="str">
        <f aca="false">IF(D38="Yes",2,IF(D38="Partly",1,IF(D38="No",0,"")))</f>
        <v/>
      </c>
      <c r="H38" s="17" t="str">
        <f aca="false">IF(OR(D38="",D38="N.A."),"",2)</f>
        <v/>
      </c>
      <c r="I38" s="18" t="str">
        <f aca="false">IF(AND(F38="Critical",D38="No"),"Yes","")</f>
        <v/>
      </c>
    </row>
    <row r="39" customFormat="false" ht="23.85" hidden="false" customHeight="false" outlineLevel="0" collapsed="false">
      <c r="A39" s="8" t="s">
        <v>118</v>
      </c>
      <c r="B39" s="8" t="s">
        <v>114</v>
      </c>
      <c r="C39" s="8" t="s">
        <v>119</v>
      </c>
      <c r="D39" s="6"/>
      <c r="E39" s="6"/>
      <c r="F39" s="16" t="s">
        <v>52</v>
      </c>
      <c r="G39" s="17" t="str">
        <f aca="false">IF(D39="Yes",2,IF(D39="Partly",1,IF(D39="No",0,"")))</f>
        <v/>
      </c>
      <c r="H39" s="17" t="str">
        <f aca="false">IF(OR(D39="",D39="N.A."),"",2)</f>
        <v/>
      </c>
      <c r="I39" s="18" t="str">
        <f aca="false">IF(AND(F39="Critical",D39="No"),"Yes","")</f>
        <v/>
      </c>
    </row>
    <row r="40" customFormat="false" ht="23.85" hidden="false" customHeight="false" outlineLevel="0" collapsed="false">
      <c r="A40" s="8" t="s">
        <v>120</v>
      </c>
      <c r="B40" s="8" t="s">
        <v>114</v>
      </c>
      <c r="C40" s="8" t="s">
        <v>121</v>
      </c>
      <c r="D40" s="6"/>
      <c r="E40" s="6"/>
      <c r="F40" s="8" t="s">
        <v>55</v>
      </c>
      <c r="G40" s="17" t="str">
        <f aca="false">IF(D40="Yes",2,IF(D40="Partly",1,IF(D40="No",0,"")))</f>
        <v/>
      </c>
      <c r="H40" s="17" t="str">
        <f aca="false">IF(OR(D40="",D40="N.A."),"",2)</f>
        <v/>
      </c>
      <c r="I40" s="18" t="str">
        <f aca="false">IF(AND(F40="Critical",D40="No"),"Yes","")</f>
        <v/>
      </c>
    </row>
    <row r="41" customFormat="false" ht="23.85" hidden="false" customHeight="false" outlineLevel="0" collapsed="false">
      <c r="A41" s="8" t="s">
        <v>122</v>
      </c>
      <c r="B41" s="8" t="s">
        <v>114</v>
      </c>
      <c r="C41" s="8" t="s">
        <v>123</v>
      </c>
      <c r="D41" s="6"/>
      <c r="E41" s="6"/>
      <c r="F41" s="8" t="s">
        <v>55</v>
      </c>
      <c r="G41" s="17" t="str">
        <f aca="false">IF(D41="Yes",2,IF(D41="Partly",1,IF(D41="No",0,"")))</f>
        <v/>
      </c>
      <c r="H41" s="17" t="str">
        <f aca="false">IF(OR(D41="",D41="N.A."),"",2)</f>
        <v/>
      </c>
      <c r="I41" s="18" t="str">
        <f aca="false">IF(AND(F41="Critical",D41="No"),"Yes","")</f>
        <v/>
      </c>
    </row>
    <row r="42" customFormat="false" ht="23.85" hidden="false" customHeight="false" outlineLevel="0" collapsed="false">
      <c r="A42" s="8" t="s">
        <v>124</v>
      </c>
      <c r="B42" s="8" t="s">
        <v>114</v>
      </c>
      <c r="C42" s="8" t="s">
        <v>125</v>
      </c>
      <c r="D42" s="6"/>
      <c r="E42" s="6"/>
      <c r="F42" s="16" t="s">
        <v>52</v>
      </c>
      <c r="G42" s="17" t="str">
        <f aca="false">IF(D42="Yes",2,IF(D42="Partly",1,IF(D42="No",0,"")))</f>
        <v/>
      </c>
      <c r="H42" s="17" t="str">
        <f aca="false">IF(OR(D42="",D42="N.A."),"",2)</f>
        <v/>
      </c>
      <c r="I42" s="18" t="str">
        <f aca="false">IF(AND(F42="Critical",D42="No"),"Yes","")</f>
        <v/>
      </c>
    </row>
    <row r="43" customFormat="false" ht="15" hidden="false" customHeight="false" outlineLevel="0" collapsed="false">
      <c r="A43" s="8" t="s">
        <v>126</v>
      </c>
      <c r="B43" s="8" t="s">
        <v>127</v>
      </c>
      <c r="C43" s="8" t="s">
        <v>128</v>
      </c>
      <c r="D43" s="6"/>
      <c r="E43" s="6"/>
      <c r="F43" s="8" t="s">
        <v>55</v>
      </c>
      <c r="G43" s="17" t="str">
        <f aca="false">IF(D43="Yes",2,IF(D43="Partly",1,IF(D43="No",0,"")))</f>
        <v/>
      </c>
      <c r="H43" s="17" t="str">
        <f aca="false">IF(OR(D43="",D43="N.A."),"",2)</f>
        <v/>
      </c>
      <c r="I43" s="18" t="str">
        <f aca="false">IF(AND(F43="Critical",D43="No"),"Yes","")</f>
        <v/>
      </c>
    </row>
    <row r="44" customFormat="false" ht="15" hidden="false" customHeight="false" outlineLevel="0" collapsed="false">
      <c r="A44" s="8" t="s">
        <v>129</v>
      </c>
      <c r="B44" s="8" t="s">
        <v>127</v>
      </c>
      <c r="C44" s="8" t="s">
        <v>130</v>
      </c>
      <c r="D44" s="6"/>
      <c r="E44" s="6"/>
      <c r="F44" s="8" t="s">
        <v>55</v>
      </c>
      <c r="G44" s="17" t="str">
        <f aca="false">IF(D44="Yes",2,IF(D44="Partly",1,IF(D44="No",0,"")))</f>
        <v/>
      </c>
      <c r="H44" s="17" t="str">
        <f aca="false">IF(OR(D44="",D44="N.A."),"",2)</f>
        <v/>
      </c>
      <c r="I44" s="18" t="str">
        <f aca="false">IF(AND(F44="Critical",D44="No"),"Yes","")</f>
        <v/>
      </c>
    </row>
    <row r="45" customFormat="false" ht="15" hidden="false" customHeight="false" outlineLevel="0" collapsed="false">
      <c r="A45" s="8" t="s">
        <v>131</v>
      </c>
      <c r="B45" s="8" t="s">
        <v>127</v>
      </c>
      <c r="C45" s="8" t="s">
        <v>132</v>
      </c>
      <c r="D45" s="6"/>
      <c r="E45" s="6"/>
      <c r="F45" s="16" t="s">
        <v>52</v>
      </c>
      <c r="G45" s="17" t="str">
        <f aca="false">IF(D45="Yes",2,IF(D45="Partly",1,IF(D45="No",0,"")))</f>
        <v/>
      </c>
      <c r="H45" s="17" t="str">
        <f aca="false">IF(OR(D45="",D45="N.A."),"",2)</f>
        <v/>
      </c>
      <c r="I45" s="18" t="str">
        <f aca="false">IF(AND(F45="Critical",D45="No"),"Yes","")</f>
        <v/>
      </c>
    </row>
    <row r="46" customFormat="false" ht="15" hidden="false" customHeight="false" outlineLevel="0" collapsed="false">
      <c r="A46" s="8" t="s">
        <v>133</v>
      </c>
      <c r="B46" s="8" t="s">
        <v>127</v>
      </c>
      <c r="C46" s="8" t="s">
        <v>134</v>
      </c>
      <c r="D46" s="6"/>
      <c r="E46" s="6"/>
      <c r="F46" s="8" t="s">
        <v>55</v>
      </c>
      <c r="G46" s="17" t="str">
        <f aca="false">IF(D46="Yes",2,IF(D46="Partly",1,IF(D46="No",0,"")))</f>
        <v/>
      </c>
      <c r="H46" s="17" t="str">
        <f aca="false">IF(OR(D46="",D46="N.A."),"",2)</f>
        <v/>
      </c>
      <c r="I46" s="18" t="str">
        <f aca="false">IF(AND(F46="Critical",D46="No"),"Yes","")</f>
        <v/>
      </c>
    </row>
    <row r="48" customFormat="false" ht="15" hidden="false" customHeight="false" outlineLevel="0" collapsed="false">
      <c r="C48" s="13" t="s">
        <v>135</v>
      </c>
    </row>
  </sheetData>
  <mergeCells count="4">
    <mergeCell ref="B3:C3"/>
    <mergeCell ref="B4:C4"/>
    <mergeCell ref="B5:C5"/>
    <mergeCell ref="B6:C6"/>
  </mergeCells>
  <conditionalFormatting sqref="I9:I46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46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15" hidden="false" customHeight="false" outlineLevel="0" collapsed="false">
      <c r="A4" s="14" t="s">
        <v>39</v>
      </c>
      <c r="B4" s="14" t="s">
        <v>138</v>
      </c>
      <c r="C4" s="14" t="s">
        <v>44</v>
      </c>
      <c r="D4" s="14" t="s">
        <v>45</v>
      </c>
      <c r="E4" s="14" t="s">
        <v>139</v>
      </c>
      <c r="F4" s="14" t="s">
        <v>140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COUNTA(Questionnaire!D9:D13)&amp;" of 5"</f>
        <v>1 of 5</v>
      </c>
      <c r="C5" s="8" t="n">
        <f aca="false">SUM(Questionnaire!G9:G13)</f>
        <v>2</v>
      </c>
      <c r="D5" s="8" t="n">
        <f aca="false">SUM(Questionnaire!H9:H13)</f>
        <v>2</v>
      </c>
      <c r="E5" s="19" t="n">
        <f aca="false">IF(D5=0,"",C5/D5)</f>
        <v>1</v>
      </c>
      <c r="F5" s="8" t="n">
        <f aca="false">COUNTIF(Questionnaire!I9:I13,"Yes")</f>
        <v>0</v>
      </c>
    </row>
    <row r="6" customFormat="false" ht="15" hidden="false" customHeight="false" outlineLevel="0" collapsed="false">
      <c r="A6" s="11" t="s">
        <v>63</v>
      </c>
      <c r="B6" s="8" t="str">
        <f aca="false">COUNTA(Questionnaire!D14:D18)&amp;" of 5"</f>
        <v>0 of 5</v>
      </c>
      <c r="C6" s="8" t="n">
        <f aca="false">SUM(Questionnaire!G14:G18)</f>
        <v>0</v>
      </c>
      <c r="D6" s="8" t="n">
        <f aca="false">SUM(Questionnaire!H14:H18)</f>
        <v>0</v>
      </c>
      <c r="E6" s="19" t="str">
        <f aca="false">IF(D6=0,"",C6/D6)</f>
        <v/>
      </c>
      <c r="F6" s="8" t="n">
        <f aca="false">COUNTIF(Questionnaire!I14:I18,"Yes")</f>
        <v>0</v>
      </c>
    </row>
    <row r="7" customFormat="false" ht="15" hidden="false" customHeight="false" outlineLevel="0" collapsed="false">
      <c r="A7" s="11" t="s">
        <v>74</v>
      </c>
      <c r="B7" s="8" t="str">
        <f aca="false">COUNTA(Questionnaire!D19:D24)&amp;" of 6"</f>
        <v>0 of 6</v>
      </c>
      <c r="C7" s="8" t="n">
        <f aca="false">SUM(Questionnaire!G19:G24)</f>
        <v>0</v>
      </c>
      <c r="D7" s="8" t="n">
        <f aca="false">SUM(Questionnaire!H19:H24)</f>
        <v>0</v>
      </c>
      <c r="E7" s="19" t="str">
        <f aca="false">IF(D7=0,"",C7/D7)</f>
        <v/>
      </c>
      <c r="F7" s="8" t="n">
        <f aca="false">COUNTIF(Questionnaire!I19:I24,"Yes")</f>
        <v>0</v>
      </c>
    </row>
    <row r="8" customFormat="false" ht="15" hidden="false" customHeight="false" outlineLevel="0" collapsed="false">
      <c r="A8" s="11" t="s">
        <v>87</v>
      </c>
      <c r="B8" s="8" t="str">
        <f aca="false">COUNTA(Questionnaire!D25:D28)&amp;" of 4"</f>
        <v>0 of 4</v>
      </c>
      <c r="C8" s="8" t="n">
        <f aca="false">SUM(Questionnaire!G25:G28)</f>
        <v>0</v>
      </c>
      <c r="D8" s="8" t="n">
        <f aca="false">SUM(Questionnaire!H25:H28)</f>
        <v>0</v>
      </c>
      <c r="E8" s="19" t="str">
        <f aca="false">IF(D8=0,"",C8/D8)</f>
        <v/>
      </c>
      <c r="F8" s="8" t="n">
        <f aca="false">COUNTIF(Questionnaire!I25:I28,"Yes")</f>
        <v>0</v>
      </c>
    </row>
    <row r="9" customFormat="false" ht="15" hidden="false" customHeight="false" outlineLevel="0" collapsed="false">
      <c r="A9" s="11" t="s">
        <v>96</v>
      </c>
      <c r="B9" s="8" t="str">
        <f aca="false">COUNTA(Questionnaire!D29:D32)&amp;" of 4"</f>
        <v>0 of 4</v>
      </c>
      <c r="C9" s="8" t="n">
        <f aca="false">SUM(Questionnaire!G29:G32)</f>
        <v>0</v>
      </c>
      <c r="D9" s="8" t="n">
        <f aca="false">SUM(Questionnaire!H29:H32)</f>
        <v>0</v>
      </c>
      <c r="E9" s="19" t="str">
        <f aca="false">IF(D9=0,"",C9/D9)</f>
        <v/>
      </c>
      <c r="F9" s="8" t="n">
        <f aca="false">COUNTIF(Questionnaire!I29:I32,"Yes")</f>
        <v>0</v>
      </c>
    </row>
    <row r="10" customFormat="false" ht="15" hidden="false" customHeight="false" outlineLevel="0" collapsed="false">
      <c r="A10" s="11" t="s">
        <v>105</v>
      </c>
      <c r="B10" s="8" t="str">
        <f aca="false">COUNTA(Questionnaire!D33:D36)&amp;" of 4"</f>
        <v>0 of 4</v>
      </c>
      <c r="C10" s="8" t="n">
        <f aca="false">SUM(Questionnaire!G33:G36)</f>
        <v>0</v>
      </c>
      <c r="D10" s="8" t="n">
        <f aca="false">SUM(Questionnaire!H33:H36)</f>
        <v>0</v>
      </c>
      <c r="E10" s="19" t="str">
        <f aca="false">IF(D10=0,"",C10/D10)</f>
        <v/>
      </c>
      <c r="F10" s="8" t="n">
        <f aca="false">COUNTIF(Questionnaire!I33:I36,"Yes")</f>
        <v>0</v>
      </c>
    </row>
    <row r="11" customFormat="false" ht="15" hidden="false" customHeight="false" outlineLevel="0" collapsed="false">
      <c r="A11" s="11" t="s">
        <v>114</v>
      </c>
      <c r="B11" s="8" t="str">
        <f aca="false">COUNTA(Questionnaire!D37:D42)&amp;" of 6"</f>
        <v>0 of 6</v>
      </c>
      <c r="C11" s="8" t="n">
        <f aca="false">SUM(Questionnaire!G37:G42)</f>
        <v>0</v>
      </c>
      <c r="D11" s="8" t="n">
        <f aca="false">SUM(Questionnaire!H37:H42)</f>
        <v>0</v>
      </c>
      <c r="E11" s="19" t="str">
        <f aca="false">IF(D11=0,"",C11/D11)</f>
        <v/>
      </c>
      <c r="F11" s="8" t="n">
        <f aca="false">COUNTIF(Questionnaire!I37:I42,"Yes")</f>
        <v>0</v>
      </c>
    </row>
    <row r="12" customFormat="false" ht="15" hidden="false" customHeight="false" outlineLevel="0" collapsed="false">
      <c r="A12" s="11" t="s">
        <v>127</v>
      </c>
      <c r="B12" s="8" t="str">
        <f aca="false">COUNTA(Questionnaire!D43:D46)&amp;" of 4"</f>
        <v>0 of 4</v>
      </c>
      <c r="C12" s="8" t="n">
        <f aca="false">SUM(Questionnaire!G43:G46)</f>
        <v>0</v>
      </c>
      <c r="D12" s="8" t="n">
        <f aca="false">SUM(Questionnaire!H43:H46)</f>
        <v>0</v>
      </c>
      <c r="E12" s="19" t="str">
        <f aca="false">IF(D12=0,"",C12/D12)</f>
        <v/>
      </c>
      <c r="F12" s="8" t="n">
        <f aca="false">COUNTIF(Questionnaire!I43:I46,"Yes")</f>
        <v>0</v>
      </c>
    </row>
    <row r="13" customFormat="false" ht="15" hidden="false" customHeight="false" outlineLevel="0" collapsed="false">
      <c r="A13" s="11" t="s">
        <v>141</v>
      </c>
      <c r="B13" s="11" t="str">
        <f aca="false">COUNTA(Questionnaire!D9:D46)&amp;" of 38"</f>
        <v>1 of 38</v>
      </c>
      <c r="C13" s="11" t="n">
        <f aca="false">SUM(C5:C12)</f>
        <v>2</v>
      </c>
      <c r="D13" s="11" t="n">
        <f aca="false">SUM(D5:D12)</f>
        <v>2</v>
      </c>
      <c r="E13" s="20" t="n">
        <f aca="false">IF(D13=0,"",C13/D13)</f>
        <v>1</v>
      </c>
      <c r="F13" s="11" t="n">
        <f aca="false">SUM(F5:F12)</f>
        <v>0</v>
      </c>
    </row>
    <row r="15" customFormat="false" ht="15" hidden="false" customHeight="false" outlineLevel="0" collapsed="false">
      <c r="A15" s="21" t="s">
        <v>142</v>
      </c>
      <c r="B15" s="22" t="str">
        <f aca="false">IF(E13="","Not started",IF(COUNTA(Questionnaire!D9:D46)&lt;38,"In progress: "&amp;(38-COUNTA(Questionnaire!D9:D46))&amp;" questions unanswered",IF(F13&gt;0,"Conditional: close critical gaps first",IF(E13&gt;=$B$19,"Approved",IF(E13&gt;=$B$20,"Approved with improvement plan","Not approved")))))</f>
        <v>In progress: 37 questions unanswered</v>
      </c>
      <c r="C15" s="22"/>
      <c r="D15" s="22"/>
      <c r="E15" s="22"/>
      <c r="F15" s="22"/>
    </row>
    <row r="18" customFormat="false" ht="15" hidden="false" customHeight="false" outlineLevel="0" collapsed="false">
      <c r="A18" s="14" t="s">
        <v>143</v>
      </c>
      <c r="B18" s="14" t="s">
        <v>144</v>
      </c>
    </row>
    <row r="19" customFormat="false" ht="15" hidden="false" customHeight="false" outlineLevel="0" collapsed="false">
      <c r="A19" s="8" t="s">
        <v>145</v>
      </c>
      <c r="B19" s="23" t="n">
        <v>0.85</v>
      </c>
    </row>
    <row r="20" customFormat="false" ht="15" hidden="false" customHeight="false" outlineLevel="0" collapsed="false">
      <c r="A20" s="8" t="s">
        <v>146</v>
      </c>
      <c r="B20" s="23" t="n">
        <v>0.6</v>
      </c>
    </row>
    <row r="21" customFormat="false" ht="23.85" hidden="false" customHeight="false" outlineLevel="0" collapsed="false">
      <c r="A21" s="13" t="s">
        <v>147</v>
      </c>
    </row>
  </sheetData>
  <mergeCells count="1">
    <mergeCell ref="B15:F15"/>
  </mergeCells>
  <conditionalFormatting sqref="E5:E13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2026-10-27T09:54:53Z</dcterms:created>
  <dc:creator>openpyxl</dc:creator>
  <dc:description/>
  <dc:language>en-US</dc:language>
  <cp:lastModifiedBy/>
  <dcterms:modified xsi:type="dcterms:W3CDTF">2026-10-27T09:54:53Z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